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5\Прейскуранты на сайт\"/>
    </mc:Choice>
  </mc:AlternateContent>
  <xr:revisionPtr revIDLastSave="0" documentId="8_{9A116F8E-1A2C-406A-9298-CFA2C7B26EDD}" xr6:coauthVersionLast="47" xr6:coauthVersionMax="47" xr10:uidLastSave="{00000000-0000-0000-0000-000000000000}"/>
  <bookViews>
    <workbookView xWindow="-120" yWindow="-120" windowWidth="29040" windowHeight="17520" xr2:uid="{80A336F4-0F25-4770-98B6-79F60B443C51}"/>
  </bookViews>
  <sheets>
    <sheet name="биохРБ 04.12.25" sheetId="1" r:id="rId1"/>
  </sheets>
  <definedNames>
    <definedName name="_xlnm.Print_Titles" localSheetId="0">'биохРБ 04.12.25'!$12:$12</definedName>
    <definedName name="_xlnm.Print_Area" localSheetId="0">'биохРБ 04.12.25'!$A$1:$G$224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4" i="1" l="1"/>
  <c r="G213" i="1"/>
  <c r="G211" i="1"/>
  <c r="G210" i="1"/>
  <c r="G209" i="1"/>
  <c r="D207" i="1"/>
  <c r="G207" i="1" s="1"/>
  <c r="G206" i="1"/>
  <c r="D205" i="1"/>
  <c r="G205" i="1" s="1"/>
  <c r="D204" i="1"/>
  <c r="G204" i="1" s="1"/>
  <c r="D203" i="1"/>
  <c r="G203" i="1" s="1"/>
  <c r="D202" i="1"/>
  <c r="G202" i="1" s="1"/>
  <c r="D201" i="1"/>
  <c r="G201" i="1" s="1"/>
  <c r="D200" i="1"/>
  <c r="G200" i="1" s="1"/>
  <c r="G198" i="1"/>
  <c r="G197" i="1"/>
  <c r="G196" i="1"/>
  <c r="G194" i="1"/>
  <c r="G193" i="1"/>
  <c r="G192" i="1"/>
  <c r="G191" i="1"/>
  <c r="G189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3" i="1"/>
  <c r="G162" i="1"/>
  <c r="G161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8" i="1"/>
  <c r="G137" i="1"/>
  <c r="G136" i="1"/>
  <c r="G135" i="1"/>
  <c r="G134" i="1"/>
  <c r="G133" i="1"/>
  <c r="G132" i="1"/>
  <c r="G131" i="1"/>
  <c r="G130" i="1"/>
  <c r="G128" i="1"/>
  <c r="D128" i="1"/>
  <c r="G127" i="1"/>
  <c r="D127" i="1"/>
  <c r="G125" i="1"/>
  <c r="D124" i="1"/>
  <c r="G124" i="1" s="1"/>
  <c r="D123" i="1"/>
  <c r="G123" i="1" s="1"/>
  <c r="D122" i="1"/>
  <c r="G122" i="1" s="1"/>
  <c r="G121" i="1"/>
  <c r="G120" i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G98" i="1"/>
  <c r="G97" i="1"/>
  <c r="G96" i="1"/>
  <c r="G95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D74" i="1"/>
  <c r="G74" i="1" s="1"/>
  <c r="D72" i="1"/>
  <c r="G72" i="1" s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<sst xmlns="http://schemas.openxmlformats.org/spreadsheetml/2006/main" count="404" uniqueCount="261">
  <si>
    <t>УТВЕРЖДАЮ</t>
  </si>
  <si>
    <t>Главный врач</t>
  </si>
  <si>
    <t>Учреждения здравоохранения</t>
  </si>
  <si>
    <t>"Брестская областная клиническая больница"</t>
  </si>
  <si>
    <t>_______________А.С.Карпицкий</t>
  </si>
  <si>
    <t>с 04.12.2025г.</t>
  </si>
  <si>
    <t>ПРЕЙСКУРАНТ</t>
  </si>
  <si>
    <t xml:space="preserve">на платные медицинские услуги, оказываемым в УЗ "Брестская областная клиническая больница" </t>
  </si>
  <si>
    <t>для граждан Республики Беларусь</t>
  </si>
  <si>
    <t>Код</t>
  </si>
  <si>
    <t>№ позиции</t>
  </si>
  <si>
    <t>Наименование услуги</t>
  </si>
  <si>
    <t>Тариф, руб.и коп.</t>
  </si>
  <si>
    <t>Стоимость  материалов, руб.и коп.</t>
  </si>
  <si>
    <t>в т.ч. НДС, руб. и коп.</t>
  </si>
  <si>
    <t>Итого стоимость услуги, руб.и коп.</t>
  </si>
  <si>
    <t xml:space="preserve">Биохимические исследования </t>
  </si>
  <si>
    <t>4.3.</t>
  </si>
  <si>
    <t>Глюкоза *</t>
  </si>
  <si>
    <t>Билирубин общий *</t>
  </si>
  <si>
    <t>Триглицериды *</t>
  </si>
  <si>
    <t>Общий белок *</t>
  </si>
  <si>
    <t>Билирубин прямой *</t>
  </si>
  <si>
    <t>Мочевина *</t>
  </si>
  <si>
    <t>Альбумин *</t>
  </si>
  <si>
    <t>Холестерин *</t>
  </si>
  <si>
    <t>Липаза *</t>
  </si>
  <si>
    <t>Ферритин *</t>
  </si>
  <si>
    <t>Липопротеиды высокой плотности (ЛПВП) *</t>
  </si>
  <si>
    <t>Электролиты (натрий, калий, хлор) *</t>
  </si>
  <si>
    <t>Аспартатаминотрансфераза (АсАТ) *</t>
  </si>
  <si>
    <t>Аланинаминотрансфераза (АлАТ) *</t>
  </si>
  <si>
    <t>Глутамилтранспептидаза  (ГГТП) *</t>
  </si>
  <si>
    <t>Креатинфосфокиназа *</t>
  </si>
  <si>
    <t>Железо *</t>
  </si>
  <si>
    <t>Мочевая кислота *</t>
  </si>
  <si>
    <t>Креатинин *</t>
  </si>
  <si>
    <t>Церуллоплазмин *</t>
  </si>
  <si>
    <t>Гаптоглобин *</t>
  </si>
  <si>
    <t>Лактатдегидрогеназа  (ЛД Г) *</t>
  </si>
  <si>
    <t>Щелочная фосфатаза (ЩФ) *</t>
  </si>
  <si>
    <t>Компонент комплемента С3 *</t>
  </si>
  <si>
    <t>Компонент комплемента С4 *</t>
  </si>
  <si>
    <t>Холинэстераза  (ХЭСТ) *</t>
  </si>
  <si>
    <t>Альфа-амилаза *</t>
  </si>
  <si>
    <t>Креатинкиназа МВ *</t>
  </si>
  <si>
    <t>Кальций ионизированный *</t>
  </si>
  <si>
    <t>Кальций общий *</t>
  </si>
  <si>
    <t>Фосфор *</t>
  </si>
  <si>
    <t>Магний *</t>
  </si>
  <si>
    <t>Медь *</t>
  </si>
  <si>
    <t>Липопротеиды низкой плотности (ЛПНП) *</t>
  </si>
  <si>
    <t>Трансферрин *</t>
  </si>
  <si>
    <t>4.12.</t>
  </si>
  <si>
    <t>Гликозилированный гемоглобин *</t>
  </si>
  <si>
    <t>Антистрептолизин-О *</t>
  </si>
  <si>
    <t>Ревмофактор (РФ) *</t>
  </si>
  <si>
    <t>С-реактивный белок (СРБ) *</t>
  </si>
  <si>
    <t>Иммуноглобулин IgG *</t>
  </si>
  <si>
    <t>Иммуноглобулин IgM *</t>
  </si>
  <si>
    <t>Иммуноглобулин IgA *</t>
  </si>
  <si>
    <t>4.13.</t>
  </si>
  <si>
    <t>Протеинограмма (белковые фракции)</t>
  </si>
  <si>
    <t xml:space="preserve">Определение каппа и лямбда цепей в сыворотке крови методом иммунофиксации </t>
  </si>
  <si>
    <t>Маркеры гормонов щитовидной железы методом ИФА</t>
  </si>
  <si>
    <t>5.1.1.; 5.1.2.</t>
  </si>
  <si>
    <t>Трииодтиронин свободный (Т3) *</t>
  </si>
  <si>
    <t>Тироксин свободный (Т4) *</t>
  </si>
  <si>
    <t>Антитела к  тиреоглобулину (АтТГ) *</t>
  </si>
  <si>
    <t>Тиреоглобулин (ТГ) *</t>
  </si>
  <si>
    <t>Тиреотропный гормон (ТТГ) *</t>
  </si>
  <si>
    <t>Антитела тирепероксидозе (АТкТПО) *</t>
  </si>
  <si>
    <t>Маркеры репродуктивной системы методом ИФА</t>
  </si>
  <si>
    <t>Прогестерон (ПГ) *</t>
  </si>
  <si>
    <t>Эстрадиол (Е2) *</t>
  </si>
  <si>
    <t>Лютеинизирующий гормон (ЛГ) *</t>
  </si>
  <si>
    <t>Фолликуло-стимулирующий гормон (ФСГ) *</t>
  </si>
  <si>
    <t>Пролактин *</t>
  </si>
  <si>
    <t>Тестостерон *</t>
  </si>
  <si>
    <t>Кортизол *</t>
  </si>
  <si>
    <t>ИФА исследования по выявлению маркеров заболеваний предстательной железы</t>
  </si>
  <si>
    <t>Простатспецифический антиген (ПСА) *</t>
  </si>
  <si>
    <t>Исследования состояния гемостаза</t>
  </si>
  <si>
    <t>7.2.2.</t>
  </si>
  <si>
    <t>Агрегация тромбоцитов (ASPItest) *</t>
  </si>
  <si>
    <t>Агрегация тромбоцитов (ADPtest) *</t>
  </si>
  <si>
    <t>7.4.2.3.</t>
  </si>
  <si>
    <t>Д-димер *</t>
  </si>
  <si>
    <t>Волчаночный антикоагулянт *</t>
  </si>
  <si>
    <t>7.4.2.1.</t>
  </si>
  <si>
    <t>Фибриноген (ФГ) *</t>
  </si>
  <si>
    <t>Антитромбин 3 (АТ III) *</t>
  </si>
  <si>
    <t>7.4.2.2.</t>
  </si>
  <si>
    <t>Фактор VIII *</t>
  </si>
  <si>
    <t>АЧТВ *</t>
  </si>
  <si>
    <t>Протромбиновое время (МНО) *</t>
  </si>
  <si>
    <t>Тромбиновое время *</t>
  </si>
  <si>
    <t>Фактор Виллебранда *</t>
  </si>
  <si>
    <t>Протеин С *</t>
  </si>
  <si>
    <t>Протеин S *</t>
  </si>
  <si>
    <t>Фактор IX *</t>
  </si>
  <si>
    <t>Фактор VII *</t>
  </si>
  <si>
    <t>Фактор V *</t>
  </si>
  <si>
    <t>Фактор II *</t>
  </si>
  <si>
    <t>Фактор X *</t>
  </si>
  <si>
    <t xml:space="preserve">Иммунологические исследования </t>
  </si>
  <si>
    <t>6.4.1.1.</t>
  </si>
  <si>
    <t>Резус фактор и группа крови</t>
  </si>
  <si>
    <t>6.4.2.1.</t>
  </si>
  <si>
    <t>Непрямая проба Кумбса</t>
  </si>
  <si>
    <t>6.4.2.2.</t>
  </si>
  <si>
    <t>Прямая проба Кумбса</t>
  </si>
  <si>
    <t>6.4.1.2.</t>
  </si>
  <si>
    <t>Фенотип</t>
  </si>
  <si>
    <t>Диагностика аутоиммунных заболеваний методом ИФА</t>
  </si>
  <si>
    <t>АNA-скрининг *</t>
  </si>
  <si>
    <t>Антитела к двухспиральной ДНК *</t>
  </si>
  <si>
    <t>Антитела к цитруллинсодержащему пептиду (АССР) *</t>
  </si>
  <si>
    <t xml:space="preserve">Маркеры инфекционных заболеваний </t>
  </si>
  <si>
    <t>Поверхностный антиген вируса гепатита В (HbsAg) *</t>
  </si>
  <si>
    <t>Антитела (суммарные) к сердцевинному антигену вируса гепатита В  (AtHBcor) *</t>
  </si>
  <si>
    <t>Антитела класса Ig M сердцевинному антигену вируса гепатита В (HBcor lg M) *</t>
  </si>
  <si>
    <t>Антитела к вирусу гепатита Д (AtHВD) *</t>
  </si>
  <si>
    <t>Антитела к вирусу гепатита С (AtHCV) *</t>
  </si>
  <si>
    <t>Антитела класса Ig М к вирусу гепатита А  (AtHAV Ig M) *</t>
  </si>
  <si>
    <t>HBe-антиген *</t>
  </si>
  <si>
    <t>Антитела класса Ig G к внутреннему антигену вируса гепатита В AtHBe-lgG *</t>
  </si>
  <si>
    <t>Подтверждающий  тест на наличие HbsAg *</t>
  </si>
  <si>
    <t>Определение антител класса IgM к цитомегаловирусной инфекции *</t>
  </si>
  <si>
    <t>Определение антител класса IgG к цитомегаловирусной инфекции *</t>
  </si>
  <si>
    <t>Определение антител класса  IgM к вирусу простого герпеса *</t>
  </si>
  <si>
    <t>Определение антител класса IgG к вирусу простого герпеса *</t>
  </si>
  <si>
    <t>Определение антител класса IgM к вирусу Эпштейна Барра *</t>
  </si>
  <si>
    <t>Определение антител класса  IgG вирусу Эпштейна Барра *</t>
  </si>
  <si>
    <t xml:space="preserve">Гематологические исследования </t>
  </si>
  <si>
    <t>3.8.5</t>
  </si>
  <si>
    <t>Общий анализ крови (на автоматическом гемат. анализаторе) *</t>
  </si>
  <si>
    <t>3.9.</t>
  </si>
  <si>
    <t>Скорость оседания эритроцитов (СОЭ) *</t>
  </si>
  <si>
    <t>3.1.2.; 3.2.2.</t>
  </si>
  <si>
    <t>Лейкоцитарная  формула *</t>
  </si>
  <si>
    <t>3.11.1.; 3.11.3.</t>
  </si>
  <si>
    <t>Подсчет миелокариоцитов *</t>
  </si>
  <si>
    <t>3.11.1.; 3.11.2.; 3.11.3.</t>
  </si>
  <si>
    <t>Исследование миелограммы *</t>
  </si>
  <si>
    <t>3.11.4.</t>
  </si>
  <si>
    <t>Подсчет мегакариоцитов *</t>
  </si>
  <si>
    <t xml:space="preserve">Общеклинические исследования мочи </t>
  </si>
  <si>
    <t>2.2.3.1.; 2.2.3.4.</t>
  </si>
  <si>
    <t>Подробный анализ мочи (тест-полоска MEDITAPE UC-9A)</t>
  </si>
  <si>
    <t>Подробный анализ мочи (тест-полоска MEDITAPE UC-11A) + МАУ (Микроальбуминурия) *</t>
  </si>
  <si>
    <t>Регистрация, забор биологического материала</t>
  </si>
  <si>
    <t>1.3.3.</t>
  </si>
  <si>
    <t>Взятие крови из вены</t>
  </si>
  <si>
    <t>1.3.1.</t>
  </si>
  <si>
    <t>Взятие крови из пальца (на 1 исследование)</t>
  </si>
  <si>
    <t>1.3.2.</t>
  </si>
  <si>
    <t>Взятие крови из пальца на общий или гематологический анализ крови</t>
  </si>
  <si>
    <t>1.2.1.</t>
  </si>
  <si>
    <t>Прием и регистрация материала, учет выдачи</t>
  </si>
  <si>
    <t>1.4.1.</t>
  </si>
  <si>
    <t xml:space="preserve">Обработка крови для получения сыворотки или плазмы </t>
  </si>
  <si>
    <t>Пробирка вакуумная (13×100 мм; объем забираемой крови: 5 мл; наполнители: кремнезем)</t>
  </si>
  <si>
    <t>Пробирка вакуумная (13×100 мм; объем забираемой крови: 4,5 мл; наполнители: тринатрий цитрат)</t>
  </si>
  <si>
    <t>Пробирка вакуумная (13×100 мм; объем забираемой крови: 5 мл; наполнители: К2ЭДТА)</t>
  </si>
  <si>
    <t>Пробирка вакуумная (13×100 мм; объем забираемой крови: 6 мм; наполнители: активатор свертывания; цвет крышки пробирки: красный)</t>
  </si>
  <si>
    <t>Онкомаркеры и маркеры гормонального профиля на анализаторе серии VIDAS</t>
  </si>
  <si>
    <t>5.2.</t>
  </si>
  <si>
    <t>Альфафетопротеин (АФП) *</t>
  </si>
  <si>
    <t>Онкомаркер яичников СА 125 *</t>
  </si>
  <si>
    <t>Раково-эмбриональный антиген (CEA (S)) *</t>
  </si>
  <si>
    <t>ПСА общий *</t>
  </si>
  <si>
    <t>В2- микроглобулин *</t>
  </si>
  <si>
    <t>Эстрадиол (Estradiol II) *</t>
  </si>
  <si>
    <t>Тестостерон (Testosterone) *</t>
  </si>
  <si>
    <t>Прогестерон (Progesterone) *</t>
  </si>
  <si>
    <t>Лютеинизирующий гормон (LH) *</t>
  </si>
  <si>
    <t>Фолликулостимулирующий гормон (FSH) *</t>
  </si>
  <si>
    <t>Кортизол (Cortisol S) *</t>
  </si>
  <si>
    <t>Прокальцитонин *</t>
  </si>
  <si>
    <t>Витамин Д *</t>
  </si>
  <si>
    <t>Хорионический гонадотропин человека (HCG) *</t>
  </si>
  <si>
    <t>Определение токсина A и B C.difficile *</t>
  </si>
  <si>
    <t>Определение антигена C.difficile GDH (GDH) глутаматдегидрогеназа *</t>
  </si>
  <si>
    <t>Иммуноглобулин G к возбудителю болезни Лайма Lyme IgG (LYG) *</t>
  </si>
  <si>
    <t>Иммуноглобулин M к возбудителю болезни Лайма Lyme IgM (LYM) *</t>
  </si>
  <si>
    <t>Онкомаркер поджелудочной железы СА-19-9 *</t>
  </si>
  <si>
    <t>Пролактин (PRL) *</t>
  </si>
  <si>
    <t>Определение маркеров воспаления и сердечно-сосудистой патологии на системе PATHFAST</t>
  </si>
  <si>
    <t>Тропонин I *</t>
  </si>
  <si>
    <t>NTproBNP *</t>
  </si>
  <si>
    <t>Витамины, маркеры гормонального профиля на анализаторе "Maglumi"</t>
  </si>
  <si>
    <t>5.4.</t>
  </si>
  <si>
    <t>Иммуноглобулин Е (IgE) *</t>
  </si>
  <si>
    <t>Аутоантитела к тиреоидной пероксидазе (Anti-TPO) *</t>
  </si>
  <si>
    <t>Витамин B12 (Vitamin B12) *</t>
  </si>
  <si>
    <t>Инсулин (Insulin) *</t>
  </si>
  <si>
    <t>Интактный паратгормон (Intact PTH) *</t>
  </si>
  <si>
    <t>Свободный тироксин (FT4) *</t>
  </si>
  <si>
    <t>Свободный трийодтиронин (FT3) *</t>
  </si>
  <si>
    <t>Фолиевая кислота (FA) *</t>
  </si>
  <si>
    <t>Адренокортикотропный гормон (ACTH) *</t>
  </si>
  <si>
    <t>Тиреоглобулин (TGA) *</t>
  </si>
  <si>
    <t>Антитела к тиреоглобулину (TGA) *</t>
  </si>
  <si>
    <t>С-пептид (C-Peptid) *</t>
  </si>
  <si>
    <t>Тиреотропный горон (TSH) *</t>
  </si>
  <si>
    <t xml:space="preserve">ДГЭА (DHEA-S) *   </t>
  </si>
  <si>
    <t xml:space="preserve">17-ОН прогестерон (17-OH Progestrone) * </t>
  </si>
  <si>
    <t>Циклоспорин (CSA) *</t>
  </si>
  <si>
    <t>Такролимус (FK 506) *</t>
  </si>
  <si>
    <t>Альдостерон (Aldosterone) *</t>
  </si>
  <si>
    <t>Прямой ренин (Direct Renin) *</t>
  </si>
  <si>
    <t>IgG к кардиолипину (Anti-Cardiolipin IgG) *</t>
  </si>
  <si>
    <t>IgM к кардиолипину (Anti-Cardiolipin IgM) *</t>
  </si>
  <si>
    <t>IgG к бета-2-гликопротеину 1 (Anti-Β2-Glycoprotein 1 IgG) *</t>
  </si>
  <si>
    <t>IgM к бета-2-гликопротеину 1 (Anti-Β2-Glycoprotein 1 IgM) *</t>
  </si>
  <si>
    <t>Исследование клеточного иммунитета (иммунограмма) методом проточной цитометрии</t>
  </si>
  <si>
    <t>8.1.</t>
  </si>
  <si>
    <t>Комплексное исследование клеточного иммунитета (иммунограмма) *</t>
  </si>
  <si>
    <t xml:space="preserve"> Диагностика аутоиммунных заболеваний (метод иммуноблот) </t>
  </si>
  <si>
    <t>5.10.</t>
  </si>
  <si>
    <t>Антитела класса Ig G к антигенам печени (АМА - профиль) *</t>
  </si>
  <si>
    <t>Антитела класса Ig G к антинейтрофильным цитоплазматическим структкрам (ANCA - профиль) *</t>
  </si>
  <si>
    <t>Антитела класса Ig G к ядерным антигенам (АNА - профиль (расширенная панель)) *</t>
  </si>
  <si>
    <t>Антитела класса Ig G и Ig A при желудочно - кишечных заболеваниях (GASTRO - панель) *</t>
  </si>
  <si>
    <t>Аллергодиагностика</t>
  </si>
  <si>
    <t>5.5.2.</t>
  </si>
  <si>
    <t>Исследование специфических антител класса IgE (аллергопанель 2 BY - респираторные аллергены) *</t>
  </si>
  <si>
    <t>Исследование специфических антител класса IgE (аллергопанель 3 - пищевые аллергены) *</t>
  </si>
  <si>
    <t>Исследование специфических антител класса IgE (аллергопанель 4 - педиатрическая) *</t>
  </si>
  <si>
    <t xml:space="preserve">Исследования методом ПЦР </t>
  </si>
  <si>
    <t>9.2.1.+9.4.2.2.</t>
  </si>
  <si>
    <t>Обнаружение ДНК вируса простого герпеса 1,2 типов *</t>
  </si>
  <si>
    <t>Обнаружение ДНК цитомегаловирусной инфекции (CMV) *</t>
  </si>
  <si>
    <t>Обнаружение ДНК вируса Эпштейна-Барр (ЕВV) методом ПЦР *</t>
  </si>
  <si>
    <t>Обнаружение ДНК к гепатиту В методом (качественный вариант) *</t>
  </si>
  <si>
    <t>9.2.1.+9.4.3.2.</t>
  </si>
  <si>
    <t>Определение вирусной нагрузки гепатита В методом ПЦР (количественный метод) *</t>
  </si>
  <si>
    <t>Обнаружение РНК к гепатиту С методом ПЦР (качественный вариант) *</t>
  </si>
  <si>
    <t>Определение РНК генотипа вируса гепатита С методом ПЦР *</t>
  </si>
  <si>
    <t>Определение вирусной нагрузки гепатита С методом ПЦР (количественный метод) *</t>
  </si>
  <si>
    <t>Общеклиническое исследование спинномозговой жидкости (далее – СМЖ):</t>
  </si>
  <si>
    <t>2.3.1.</t>
  </si>
  <si>
    <t>Определение цвета, прозрачности, относительной плотности СМЖ</t>
  </si>
  <si>
    <t>2.3.3.1.</t>
  </si>
  <si>
    <t>Определение количества клеточных элементов (цитоз) и их дифференцированный подсчет в нативном препарате СМЖ</t>
  </si>
  <si>
    <t>Пробирка 13,5 мл, диаметр 16*110 мм, стерильная</t>
  </si>
  <si>
    <t xml:space="preserve">Исследования методом проточной цитометрии </t>
  </si>
  <si>
    <t>8.2.</t>
  </si>
  <si>
    <t>Диагностика острых лейкозов *</t>
  </si>
  <si>
    <t>8.3.</t>
  </si>
  <si>
    <t>Диагностика хронических лимфопролиферативных заболеваний *</t>
  </si>
  <si>
    <t xml:space="preserve">*В  тарифах не учтена стоимость взятия крови из вены (пальца) / регистрация материала, учет выдачи / получение сыворотки или плазмы / пробирка, которые оплачиваются заказчиком дополнительно. </t>
  </si>
  <si>
    <t>Основание:</t>
  </si>
  <si>
    <t>1) Постановление Министерства здравоохранения Республики Беларусь 28 января 2025 года № 13 "О нормах времени и расхода материалов на платные медицинские услуги по лабораторной диагностике"</t>
  </si>
  <si>
    <t>2) Постановление Министерства здравоохранения Республики Беларусь 28 января 2025 года № 14 "О предельных максимальных тарифах на платные медицинские услуги по лабораторной диагностике"</t>
  </si>
  <si>
    <t>3) Информация №23, 23/1 от 09.06.25г.; Приказ №411/1 от 09.06.25г.</t>
  </si>
  <si>
    <t xml:space="preserve">Начальник ПЭО 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</si>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</sst>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8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4" borderId="2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 wrapText="1"/>
    </xf>
    <xf numFmtId="4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2" fontId="2" fillId="2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4" fontId="5" fillId="2" borderId="2" xfId="0" applyNumberFormat="1" applyFont="1" applyFill="1" applyBorder="1" applyAlignment="1">
      <alignment horizontal="center" vertical="top"/>
    </xf>
    <xf numFmtId="0" fontId="0" fillId="2" borderId="2" xfId="0" applyFill="1" applyBorder="1"/>
    <xf numFmtId="0" fontId="0" fillId="2" borderId="0" xfId="0" applyFill="1"/>
    <xf numFmtId="0" fontId="1" fillId="2" borderId="2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2" xfId="0" applyBorder="1"/>
    <xf numFmtId="0" fontId="7" fillId="0" borderId="3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top"/>
    </xf>
    <xf numFmtId="0" fontId="8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left" vertical="top"/>
    </xf>
    <xf numFmtId="0" fontId="8" fillId="2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FD9C-AD38-4A4D-9CDF-8BDC49F2CF05}">
  <sheetPr>
    <pageSetUpPr fitToPage="1"/>
  </sheetPr>
  <dimension ref="A1:M234"/>
  <sheetViews>
    <sheetView tabSelected="1" view="pageBreakPreview" zoomScale="85" zoomScaleNormal="100" workbookViewId="0">
      <selection activeCell="D6" sqref="D6:G6"/>
    </sheetView>
  </sheetViews>
  <sheetFormatPr defaultRowHeight="14.25" x14ac:dyDescent="0.2"/>
  <cols>
    <col min="1" max="1" width="8" style="58" customWidth="1"/>
    <col min="2" max="2" width="14.28515625" style="1" customWidth="1"/>
    <col min="3" max="3" width="54.28515625" style="2" customWidth="1"/>
    <col min="4" max="4" width="10.140625" style="4" customWidth="1"/>
    <col min="5" max="5" width="15.28515625" style="4" customWidth="1"/>
    <col min="6" max="6" width="9.140625" style="4"/>
    <col min="7" max="7" width="13.42578125" style="4" customWidth="1"/>
    <col min="8" max="8" width="49" style="4" customWidth="1"/>
    <col min="9" max="256" width="9.140625" style="4"/>
    <col min="257" max="257" width="8" style="4" customWidth="1"/>
    <col min="258" max="258" width="14.28515625" style="4" customWidth="1"/>
    <col min="259" max="259" width="54.28515625" style="4" customWidth="1"/>
    <col min="260" max="260" width="10.140625" style="4" customWidth="1"/>
    <col min="261" max="261" width="15.28515625" style="4" customWidth="1"/>
    <col min="262" max="262" width="9.140625" style="4"/>
    <col min="263" max="263" width="13.42578125" style="4" customWidth="1"/>
    <col min="264" max="264" width="49" style="4" customWidth="1"/>
    <col min="265" max="512" width="9.140625" style="4"/>
    <col min="513" max="513" width="8" style="4" customWidth="1"/>
    <col min="514" max="514" width="14.28515625" style="4" customWidth="1"/>
    <col min="515" max="515" width="54.28515625" style="4" customWidth="1"/>
    <col min="516" max="516" width="10.140625" style="4" customWidth="1"/>
    <col min="517" max="517" width="15.28515625" style="4" customWidth="1"/>
    <col min="518" max="518" width="9.140625" style="4"/>
    <col min="519" max="519" width="13.42578125" style="4" customWidth="1"/>
    <col min="520" max="520" width="49" style="4" customWidth="1"/>
    <col min="521" max="768" width="9.140625" style="4"/>
    <col min="769" max="769" width="8" style="4" customWidth="1"/>
    <col min="770" max="770" width="14.28515625" style="4" customWidth="1"/>
    <col min="771" max="771" width="54.28515625" style="4" customWidth="1"/>
    <col min="772" max="772" width="10.140625" style="4" customWidth="1"/>
    <col min="773" max="773" width="15.28515625" style="4" customWidth="1"/>
    <col min="774" max="774" width="9.140625" style="4"/>
    <col min="775" max="775" width="13.42578125" style="4" customWidth="1"/>
    <col min="776" max="776" width="49" style="4" customWidth="1"/>
    <col min="777" max="1024" width="9.140625" style="4"/>
    <col min="1025" max="1025" width="8" style="4" customWidth="1"/>
    <col min="1026" max="1026" width="14.28515625" style="4" customWidth="1"/>
    <col min="1027" max="1027" width="54.28515625" style="4" customWidth="1"/>
    <col min="1028" max="1028" width="10.140625" style="4" customWidth="1"/>
    <col min="1029" max="1029" width="15.28515625" style="4" customWidth="1"/>
    <col min="1030" max="1030" width="9.140625" style="4"/>
    <col min="1031" max="1031" width="13.42578125" style="4" customWidth="1"/>
    <col min="1032" max="1032" width="49" style="4" customWidth="1"/>
    <col min="1033" max="1280" width="9.140625" style="4"/>
    <col min="1281" max="1281" width="8" style="4" customWidth="1"/>
    <col min="1282" max="1282" width="14.28515625" style="4" customWidth="1"/>
    <col min="1283" max="1283" width="54.28515625" style="4" customWidth="1"/>
    <col min="1284" max="1284" width="10.140625" style="4" customWidth="1"/>
    <col min="1285" max="1285" width="15.28515625" style="4" customWidth="1"/>
    <col min="1286" max="1286" width="9.140625" style="4"/>
    <col min="1287" max="1287" width="13.42578125" style="4" customWidth="1"/>
    <col min="1288" max="1288" width="49" style="4" customWidth="1"/>
    <col min="1289" max="1536" width="9.140625" style="4"/>
    <col min="1537" max="1537" width="8" style="4" customWidth="1"/>
    <col min="1538" max="1538" width="14.28515625" style="4" customWidth="1"/>
    <col min="1539" max="1539" width="54.28515625" style="4" customWidth="1"/>
    <col min="1540" max="1540" width="10.140625" style="4" customWidth="1"/>
    <col min="1541" max="1541" width="15.28515625" style="4" customWidth="1"/>
    <col min="1542" max="1542" width="9.140625" style="4"/>
    <col min="1543" max="1543" width="13.42578125" style="4" customWidth="1"/>
    <col min="1544" max="1544" width="49" style="4" customWidth="1"/>
    <col min="1545" max="1792" width="9.140625" style="4"/>
    <col min="1793" max="1793" width="8" style="4" customWidth="1"/>
    <col min="1794" max="1794" width="14.28515625" style="4" customWidth="1"/>
    <col min="1795" max="1795" width="54.28515625" style="4" customWidth="1"/>
    <col min="1796" max="1796" width="10.140625" style="4" customWidth="1"/>
    <col min="1797" max="1797" width="15.28515625" style="4" customWidth="1"/>
    <col min="1798" max="1798" width="9.140625" style="4"/>
    <col min="1799" max="1799" width="13.42578125" style="4" customWidth="1"/>
    <col min="1800" max="1800" width="49" style="4" customWidth="1"/>
    <col min="1801" max="2048" width="9.140625" style="4"/>
    <col min="2049" max="2049" width="8" style="4" customWidth="1"/>
    <col min="2050" max="2050" width="14.28515625" style="4" customWidth="1"/>
    <col min="2051" max="2051" width="54.28515625" style="4" customWidth="1"/>
    <col min="2052" max="2052" width="10.140625" style="4" customWidth="1"/>
    <col min="2053" max="2053" width="15.28515625" style="4" customWidth="1"/>
    <col min="2054" max="2054" width="9.140625" style="4"/>
    <col min="2055" max="2055" width="13.42578125" style="4" customWidth="1"/>
    <col min="2056" max="2056" width="49" style="4" customWidth="1"/>
    <col min="2057" max="2304" width="9.140625" style="4"/>
    <col min="2305" max="2305" width="8" style="4" customWidth="1"/>
    <col min="2306" max="2306" width="14.28515625" style="4" customWidth="1"/>
    <col min="2307" max="2307" width="54.28515625" style="4" customWidth="1"/>
    <col min="2308" max="2308" width="10.140625" style="4" customWidth="1"/>
    <col min="2309" max="2309" width="15.28515625" style="4" customWidth="1"/>
    <col min="2310" max="2310" width="9.140625" style="4"/>
    <col min="2311" max="2311" width="13.42578125" style="4" customWidth="1"/>
    <col min="2312" max="2312" width="49" style="4" customWidth="1"/>
    <col min="2313" max="2560" width="9.140625" style="4"/>
    <col min="2561" max="2561" width="8" style="4" customWidth="1"/>
    <col min="2562" max="2562" width="14.28515625" style="4" customWidth="1"/>
    <col min="2563" max="2563" width="54.28515625" style="4" customWidth="1"/>
    <col min="2564" max="2564" width="10.140625" style="4" customWidth="1"/>
    <col min="2565" max="2565" width="15.28515625" style="4" customWidth="1"/>
    <col min="2566" max="2566" width="9.140625" style="4"/>
    <col min="2567" max="2567" width="13.42578125" style="4" customWidth="1"/>
    <col min="2568" max="2568" width="49" style="4" customWidth="1"/>
    <col min="2569" max="2816" width="9.140625" style="4"/>
    <col min="2817" max="2817" width="8" style="4" customWidth="1"/>
    <col min="2818" max="2818" width="14.28515625" style="4" customWidth="1"/>
    <col min="2819" max="2819" width="54.28515625" style="4" customWidth="1"/>
    <col min="2820" max="2820" width="10.140625" style="4" customWidth="1"/>
    <col min="2821" max="2821" width="15.28515625" style="4" customWidth="1"/>
    <col min="2822" max="2822" width="9.140625" style="4"/>
    <col min="2823" max="2823" width="13.42578125" style="4" customWidth="1"/>
    <col min="2824" max="2824" width="49" style="4" customWidth="1"/>
    <col min="2825" max="3072" width="9.140625" style="4"/>
    <col min="3073" max="3073" width="8" style="4" customWidth="1"/>
    <col min="3074" max="3074" width="14.28515625" style="4" customWidth="1"/>
    <col min="3075" max="3075" width="54.28515625" style="4" customWidth="1"/>
    <col min="3076" max="3076" width="10.140625" style="4" customWidth="1"/>
    <col min="3077" max="3077" width="15.28515625" style="4" customWidth="1"/>
    <col min="3078" max="3078" width="9.140625" style="4"/>
    <col min="3079" max="3079" width="13.42578125" style="4" customWidth="1"/>
    <col min="3080" max="3080" width="49" style="4" customWidth="1"/>
    <col min="3081" max="3328" width="9.140625" style="4"/>
    <col min="3329" max="3329" width="8" style="4" customWidth="1"/>
    <col min="3330" max="3330" width="14.28515625" style="4" customWidth="1"/>
    <col min="3331" max="3331" width="54.28515625" style="4" customWidth="1"/>
    <col min="3332" max="3332" width="10.140625" style="4" customWidth="1"/>
    <col min="3333" max="3333" width="15.28515625" style="4" customWidth="1"/>
    <col min="3334" max="3334" width="9.140625" style="4"/>
    <col min="3335" max="3335" width="13.42578125" style="4" customWidth="1"/>
    <col min="3336" max="3336" width="49" style="4" customWidth="1"/>
    <col min="3337" max="3584" width="9.140625" style="4"/>
    <col min="3585" max="3585" width="8" style="4" customWidth="1"/>
    <col min="3586" max="3586" width="14.28515625" style="4" customWidth="1"/>
    <col min="3587" max="3587" width="54.28515625" style="4" customWidth="1"/>
    <col min="3588" max="3588" width="10.140625" style="4" customWidth="1"/>
    <col min="3589" max="3589" width="15.28515625" style="4" customWidth="1"/>
    <col min="3590" max="3590" width="9.140625" style="4"/>
    <col min="3591" max="3591" width="13.42578125" style="4" customWidth="1"/>
    <col min="3592" max="3592" width="49" style="4" customWidth="1"/>
    <col min="3593" max="3840" width="9.140625" style="4"/>
    <col min="3841" max="3841" width="8" style="4" customWidth="1"/>
    <col min="3842" max="3842" width="14.28515625" style="4" customWidth="1"/>
    <col min="3843" max="3843" width="54.28515625" style="4" customWidth="1"/>
    <col min="3844" max="3844" width="10.140625" style="4" customWidth="1"/>
    <col min="3845" max="3845" width="15.28515625" style="4" customWidth="1"/>
    <col min="3846" max="3846" width="9.140625" style="4"/>
    <col min="3847" max="3847" width="13.42578125" style="4" customWidth="1"/>
    <col min="3848" max="3848" width="49" style="4" customWidth="1"/>
    <col min="3849" max="4096" width="9.140625" style="4"/>
    <col min="4097" max="4097" width="8" style="4" customWidth="1"/>
    <col min="4098" max="4098" width="14.28515625" style="4" customWidth="1"/>
    <col min="4099" max="4099" width="54.28515625" style="4" customWidth="1"/>
    <col min="4100" max="4100" width="10.140625" style="4" customWidth="1"/>
    <col min="4101" max="4101" width="15.28515625" style="4" customWidth="1"/>
    <col min="4102" max="4102" width="9.140625" style="4"/>
    <col min="4103" max="4103" width="13.42578125" style="4" customWidth="1"/>
    <col min="4104" max="4104" width="49" style="4" customWidth="1"/>
    <col min="4105" max="4352" width="9.140625" style="4"/>
    <col min="4353" max="4353" width="8" style="4" customWidth="1"/>
    <col min="4354" max="4354" width="14.28515625" style="4" customWidth="1"/>
    <col min="4355" max="4355" width="54.28515625" style="4" customWidth="1"/>
    <col min="4356" max="4356" width="10.140625" style="4" customWidth="1"/>
    <col min="4357" max="4357" width="15.28515625" style="4" customWidth="1"/>
    <col min="4358" max="4358" width="9.140625" style="4"/>
    <col min="4359" max="4359" width="13.42578125" style="4" customWidth="1"/>
    <col min="4360" max="4360" width="49" style="4" customWidth="1"/>
    <col min="4361" max="4608" width="9.140625" style="4"/>
    <col min="4609" max="4609" width="8" style="4" customWidth="1"/>
    <col min="4610" max="4610" width="14.28515625" style="4" customWidth="1"/>
    <col min="4611" max="4611" width="54.28515625" style="4" customWidth="1"/>
    <col min="4612" max="4612" width="10.140625" style="4" customWidth="1"/>
    <col min="4613" max="4613" width="15.28515625" style="4" customWidth="1"/>
    <col min="4614" max="4614" width="9.140625" style="4"/>
    <col min="4615" max="4615" width="13.42578125" style="4" customWidth="1"/>
    <col min="4616" max="4616" width="49" style="4" customWidth="1"/>
    <col min="4617" max="4864" width="9.140625" style="4"/>
    <col min="4865" max="4865" width="8" style="4" customWidth="1"/>
    <col min="4866" max="4866" width="14.28515625" style="4" customWidth="1"/>
    <col min="4867" max="4867" width="54.28515625" style="4" customWidth="1"/>
    <col min="4868" max="4868" width="10.140625" style="4" customWidth="1"/>
    <col min="4869" max="4869" width="15.28515625" style="4" customWidth="1"/>
    <col min="4870" max="4870" width="9.140625" style="4"/>
    <col min="4871" max="4871" width="13.42578125" style="4" customWidth="1"/>
    <col min="4872" max="4872" width="49" style="4" customWidth="1"/>
    <col min="4873" max="5120" width="9.140625" style="4"/>
    <col min="5121" max="5121" width="8" style="4" customWidth="1"/>
    <col min="5122" max="5122" width="14.28515625" style="4" customWidth="1"/>
    <col min="5123" max="5123" width="54.28515625" style="4" customWidth="1"/>
    <col min="5124" max="5124" width="10.140625" style="4" customWidth="1"/>
    <col min="5125" max="5125" width="15.28515625" style="4" customWidth="1"/>
    <col min="5126" max="5126" width="9.140625" style="4"/>
    <col min="5127" max="5127" width="13.42578125" style="4" customWidth="1"/>
    <col min="5128" max="5128" width="49" style="4" customWidth="1"/>
    <col min="5129" max="5376" width="9.140625" style="4"/>
    <col min="5377" max="5377" width="8" style="4" customWidth="1"/>
    <col min="5378" max="5378" width="14.28515625" style="4" customWidth="1"/>
    <col min="5379" max="5379" width="54.28515625" style="4" customWidth="1"/>
    <col min="5380" max="5380" width="10.140625" style="4" customWidth="1"/>
    <col min="5381" max="5381" width="15.28515625" style="4" customWidth="1"/>
    <col min="5382" max="5382" width="9.140625" style="4"/>
    <col min="5383" max="5383" width="13.42578125" style="4" customWidth="1"/>
    <col min="5384" max="5384" width="49" style="4" customWidth="1"/>
    <col min="5385" max="5632" width="9.140625" style="4"/>
    <col min="5633" max="5633" width="8" style="4" customWidth="1"/>
    <col min="5634" max="5634" width="14.28515625" style="4" customWidth="1"/>
    <col min="5635" max="5635" width="54.28515625" style="4" customWidth="1"/>
    <col min="5636" max="5636" width="10.140625" style="4" customWidth="1"/>
    <col min="5637" max="5637" width="15.28515625" style="4" customWidth="1"/>
    <col min="5638" max="5638" width="9.140625" style="4"/>
    <col min="5639" max="5639" width="13.42578125" style="4" customWidth="1"/>
    <col min="5640" max="5640" width="49" style="4" customWidth="1"/>
    <col min="5641" max="5888" width="9.140625" style="4"/>
    <col min="5889" max="5889" width="8" style="4" customWidth="1"/>
    <col min="5890" max="5890" width="14.28515625" style="4" customWidth="1"/>
    <col min="5891" max="5891" width="54.28515625" style="4" customWidth="1"/>
    <col min="5892" max="5892" width="10.140625" style="4" customWidth="1"/>
    <col min="5893" max="5893" width="15.28515625" style="4" customWidth="1"/>
    <col min="5894" max="5894" width="9.140625" style="4"/>
    <col min="5895" max="5895" width="13.42578125" style="4" customWidth="1"/>
    <col min="5896" max="5896" width="49" style="4" customWidth="1"/>
    <col min="5897" max="6144" width="9.140625" style="4"/>
    <col min="6145" max="6145" width="8" style="4" customWidth="1"/>
    <col min="6146" max="6146" width="14.28515625" style="4" customWidth="1"/>
    <col min="6147" max="6147" width="54.28515625" style="4" customWidth="1"/>
    <col min="6148" max="6148" width="10.140625" style="4" customWidth="1"/>
    <col min="6149" max="6149" width="15.28515625" style="4" customWidth="1"/>
    <col min="6150" max="6150" width="9.140625" style="4"/>
    <col min="6151" max="6151" width="13.42578125" style="4" customWidth="1"/>
    <col min="6152" max="6152" width="49" style="4" customWidth="1"/>
    <col min="6153" max="6400" width="9.140625" style="4"/>
    <col min="6401" max="6401" width="8" style="4" customWidth="1"/>
    <col min="6402" max="6402" width="14.28515625" style="4" customWidth="1"/>
    <col min="6403" max="6403" width="54.28515625" style="4" customWidth="1"/>
    <col min="6404" max="6404" width="10.140625" style="4" customWidth="1"/>
    <col min="6405" max="6405" width="15.28515625" style="4" customWidth="1"/>
    <col min="6406" max="6406" width="9.140625" style="4"/>
    <col min="6407" max="6407" width="13.42578125" style="4" customWidth="1"/>
    <col min="6408" max="6408" width="49" style="4" customWidth="1"/>
    <col min="6409" max="6656" width="9.140625" style="4"/>
    <col min="6657" max="6657" width="8" style="4" customWidth="1"/>
    <col min="6658" max="6658" width="14.28515625" style="4" customWidth="1"/>
    <col min="6659" max="6659" width="54.28515625" style="4" customWidth="1"/>
    <col min="6660" max="6660" width="10.140625" style="4" customWidth="1"/>
    <col min="6661" max="6661" width="15.28515625" style="4" customWidth="1"/>
    <col min="6662" max="6662" width="9.140625" style="4"/>
    <col min="6663" max="6663" width="13.42578125" style="4" customWidth="1"/>
    <col min="6664" max="6664" width="49" style="4" customWidth="1"/>
    <col min="6665" max="6912" width="9.140625" style="4"/>
    <col min="6913" max="6913" width="8" style="4" customWidth="1"/>
    <col min="6914" max="6914" width="14.28515625" style="4" customWidth="1"/>
    <col min="6915" max="6915" width="54.28515625" style="4" customWidth="1"/>
    <col min="6916" max="6916" width="10.140625" style="4" customWidth="1"/>
    <col min="6917" max="6917" width="15.28515625" style="4" customWidth="1"/>
    <col min="6918" max="6918" width="9.140625" style="4"/>
    <col min="6919" max="6919" width="13.42578125" style="4" customWidth="1"/>
    <col min="6920" max="6920" width="49" style="4" customWidth="1"/>
    <col min="6921" max="7168" width="9.140625" style="4"/>
    <col min="7169" max="7169" width="8" style="4" customWidth="1"/>
    <col min="7170" max="7170" width="14.28515625" style="4" customWidth="1"/>
    <col min="7171" max="7171" width="54.28515625" style="4" customWidth="1"/>
    <col min="7172" max="7172" width="10.140625" style="4" customWidth="1"/>
    <col min="7173" max="7173" width="15.28515625" style="4" customWidth="1"/>
    <col min="7174" max="7174" width="9.140625" style="4"/>
    <col min="7175" max="7175" width="13.42578125" style="4" customWidth="1"/>
    <col min="7176" max="7176" width="49" style="4" customWidth="1"/>
    <col min="7177" max="7424" width="9.140625" style="4"/>
    <col min="7425" max="7425" width="8" style="4" customWidth="1"/>
    <col min="7426" max="7426" width="14.28515625" style="4" customWidth="1"/>
    <col min="7427" max="7427" width="54.28515625" style="4" customWidth="1"/>
    <col min="7428" max="7428" width="10.140625" style="4" customWidth="1"/>
    <col min="7429" max="7429" width="15.28515625" style="4" customWidth="1"/>
    <col min="7430" max="7430" width="9.140625" style="4"/>
    <col min="7431" max="7431" width="13.42578125" style="4" customWidth="1"/>
    <col min="7432" max="7432" width="49" style="4" customWidth="1"/>
    <col min="7433" max="7680" width="9.140625" style="4"/>
    <col min="7681" max="7681" width="8" style="4" customWidth="1"/>
    <col min="7682" max="7682" width="14.28515625" style="4" customWidth="1"/>
    <col min="7683" max="7683" width="54.28515625" style="4" customWidth="1"/>
    <col min="7684" max="7684" width="10.140625" style="4" customWidth="1"/>
    <col min="7685" max="7685" width="15.28515625" style="4" customWidth="1"/>
    <col min="7686" max="7686" width="9.140625" style="4"/>
    <col min="7687" max="7687" width="13.42578125" style="4" customWidth="1"/>
    <col min="7688" max="7688" width="49" style="4" customWidth="1"/>
    <col min="7689" max="7936" width="9.140625" style="4"/>
    <col min="7937" max="7937" width="8" style="4" customWidth="1"/>
    <col min="7938" max="7938" width="14.28515625" style="4" customWidth="1"/>
    <col min="7939" max="7939" width="54.28515625" style="4" customWidth="1"/>
    <col min="7940" max="7940" width="10.140625" style="4" customWidth="1"/>
    <col min="7941" max="7941" width="15.28515625" style="4" customWidth="1"/>
    <col min="7942" max="7942" width="9.140625" style="4"/>
    <col min="7943" max="7943" width="13.42578125" style="4" customWidth="1"/>
    <col min="7944" max="7944" width="49" style="4" customWidth="1"/>
    <col min="7945" max="8192" width="9.140625" style="4"/>
    <col min="8193" max="8193" width="8" style="4" customWidth="1"/>
    <col min="8194" max="8194" width="14.28515625" style="4" customWidth="1"/>
    <col min="8195" max="8195" width="54.28515625" style="4" customWidth="1"/>
    <col min="8196" max="8196" width="10.140625" style="4" customWidth="1"/>
    <col min="8197" max="8197" width="15.28515625" style="4" customWidth="1"/>
    <col min="8198" max="8198" width="9.140625" style="4"/>
    <col min="8199" max="8199" width="13.42578125" style="4" customWidth="1"/>
    <col min="8200" max="8200" width="49" style="4" customWidth="1"/>
    <col min="8201" max="8448" width="9.140625" style="4"/>
    <col min="8449" max="8449" width="8" style="4" customWidth="1"/>
    <col min="8450" max="8450" width="14.28515625" style="4" customWidth="1"/>
    <col min="8451" max="8451" width="54.28515625" style="4" customWidth="1"/>
    <col min="8452" max="8452" width="10.140625" style="4" customWidth="1"/>
    <col min="8453" max="8453" width="15.28515625" style="4" customWidth="1"/>
    <col min="8454" max="8454" width="9.140625" style="4"/>
    <col min="8455" max="8455" width="13.42578125" style="4" customWidth="1"/>
    <col min="8456" max="8456" width="49" style="4" customWidth="1"/>
    <col min="8457" max="8704" width="9.140625" style="4"/>
    <col min="8705" max="8705" width="8" style="4" customWidth="1"/>
    <col min="8706" max="8706" width="14.28515625" style="4" customWidth="1"/>
    <col min="8707" max="8707" width="54.28515625" style="4" customWidth="1"/>
    <col min="8708" max="8708" width="10.140625" style="4" customWidth="1"/>
    <col min="8709" max="8709" width="15.28515625" style="4" customWidth="1"/>
    <col min="8710" max="8710" width="9.140625" style="4"/>
    <col min="8711" max="8711" width="13.42578125" style="4" customWidth="1"/>
    <col min="8712" max="8712" width="49" style="4" customWidth="1"/>
    <col min="8713" max="8960" width="9.140625" style="4"/>
    <col min="8961" max="8961" width="8" style="4" customWidth="1"/>
    <col min="8962" max="8962" width="14.28515625" style="4" customWidth="1"/>
    <col min="8963" max="8963" width="54.28515625" style="4" customWidth="1"/>
    <col min="8964" max="8964" width="10.140625" style="4" customWidth="1"/>
    <col min="8965" max="8965" width="15.28515625" style="4" customWidth="1"/>
    <col min="8966" max="8966" width="9.140625" style="4"/>
    <col min="8967" max="8967" width="13.42578125" style="4" customWidth="1"/>
    <col min="8968" max="8968" width="49" style="4" customWidth="1"/>
    <col min="8969" max="9216" width="9.140625" style="4"/>
    <col min="9217" max="9217" width="8" style="4" customWidth="1"/>
    <col min="9218" max="9218" width="14.28515625" style="4" customWidth="1"/>
    <col min="9219" max="9219" width="54.28515625" style="4" customWidth="1"/>
    <col min="9220" max="9220" width="10.140625" style="4" customWidth="1"/>
    <col min="9221" max="9221" width="15.28515625" style="4" customWidth="1"/>
    <col min="9222" max="9222" width="9.140625" style="4"/>
    <col min="9223" max="9223" width="13.42578125" style="4" customWidth="1"/>
    <col min="9224" max="9224" width="49" style="4" customWidth="1"/>
    <col min="9225" max="9472" width="9.140625" style="4"/>
    <col min="9473" max="9473" width="8" style="4" customWidth="1"/>
    <col min="9474" max="9474" width="14.28515625" style="4" customWidth="1"/>
    <col min="9475" max="9475" width="54.28515625" style="4" customWidth="1"/>
    <col min="9476" max="9476" width="10.140625" style="4" customWidth="1"/>
    <col min="9477" max="9477" width="15.28515625" style="4" customWidth="1"/>
    <col min="9478" max="9478" width="9.140625" style="4"/>
    <col min="9479" max="9479" width="13.42578125" style="4" customWidth="1"/>
    <col min="9480" max="9480" width="49" style="4" customWidth="1"/>
    <col min="9481" max="9728" width="9.140625" style="4"/>
    <col min="9729" max="9729" width="8" style="4" customWidth="1"/>
    <col min="9730" max="9730" width="14.28515625" style="4" customWidth="1"/>
    <col min="9731" max="9731" width="54.28515625" style="4" customWidth="1"/>
    <col min="9732" max="9732" width="10.140625" style="4" customWidth="1"/>
    <col min="9733" max="9733" width="15.28515625" style="4" customWidth="1"/>
    <col min="9734" max="9734" width="9.140625" style="4"/>
    <col min="9735" max="9735" width="13.42578125" style="4" customWidth="1"/>
    <col min="9736" max="9736" width="49" style="4" customWidth="1"/>
    <col min="9737" max="9984" width="9.140625" style="4"/>
    <col min="9985" max="9985" width="8" style="4" customWidth="1"/>
    <col min="9986" max="9986" width="14.28515625" style="4" customWidth="1"/>
    <col min="9987" max="9987" width="54.28515625" style="4" customWidth="1"/>
    <col min="9988" max="9988" width="10.140625" style="4" customWidth="1"/>
    <col min="9989" max="9989" width="15.28515625" style="4" customWidth="1"/>
    <col min="9990" max="9990" width="9.140625" style="4"/>
    <col min="9991" max="9991" width="13.42578125" style="4" customWidth="1"/>
    <col min="9992" max="9992" width="49" style="4" customWidth="1"/>
    <col min="9993" max="10240" width="9.140625" style="4"/>
    <col min="10241" max="10241" width="8" style="4" customWidth="1"/>
    <col min="10242" max="10242" width="14.28515625" style="4" customWidth="1"/>
    <col min="10243" max="10243" width="54.28515625" style="4" customWidth="1"/>
    <col min="10244" max="10244" width="10.140625" style="4" customWidth="1"/>
    <col min="10245" max="10245" width="15.28515625" style="4" customWidth="1"/>
    <col min="10246" max="10246" width="9.140625" style="4"/>
    <col min="10247" max="10247" width="13.42578125" style="4" customWidth="1"/>
    <col min="10248" max="10248" width="49" style="4" customWidth="1"/>
    <col min="10249" max="10496" width="9.140625" style="4"/>
    <col min="10497" max="10497" width="8" style="4" customWidth="1"/>
    <col min="10498" max="10498" width="14.28515625" style="4" customWidth="1"/>
    <col min="10499" max="10499" width="54.28515625" style="4" customWidth="1"/>
    <col min="10500" max="10500" width="10.140625" style="4" customWidth="1"/>
    <col min="10501" max="10501" width="15.28515625" style="4" customWidth="1"/>
    <col min="10502" max="10502" width="9.140625" style="4"/>
    <col min="10503" max="10503" width="13.42578125" style="4" customWidth="1"/>
    <col min="10504" max="10504" width="49" style="4" customWidth="1"/>
    <col min="10505" max="10752" width="9.140625" style="4"/>
    <col min="10753" max="10753" width="8" style="4" customWidth="1"/>
    <col min="10754" max="10754" width="14.28515625" style="4" customWidth="1"/>
    <col min="10755" max="10755" width="54.28515625" style="4" customWidth="1"/>
    <col min="10756" max="10756" width="10.140625" style="4" customWidth="1"/>
    <col min="10757" max="10757" width="15.28515625" style="4" customWidth="1"/>
    <col min="10758" max="10758" width="9.140625" style="4"/>
    <col min="10759" max="10759" width="13.42578125" style="4" customWidth="1"/>
    <col min="10760" max="10760" width="49" style="4" customWidth="1"/>
    <col min="10761" max="11008" width="9.140625" style="4"/>
    <col min="11009" max="11009" width="8" style="4" customWidth="1"/>
    <col min="11010" max="11010" width="14.28515625" style="4" customWidth="1"/>
    <col min="11011" max="11011" width="54.28515625" style="4" customWidth="1"/>
    <col min="11012" max="11012" width="10.140625" style="4" customWidth="1"/>
    <col min="11013" max="11013" width="15.28515625" style="4" customWidth="1"/>
    <col min="11014" max="11014" width="9.140625" style="4"/>
    <col min="11015" max="11015" width="13.42578125" style="4" customWidth="1"/>
    <col min="11016" max="11016" width="49" style="4" customWidth="1"/>
    <col min="11017" max="11264" width="9.140625" style="4"/>
    <col min="11265" max="11265" width="8" style="4" customWidth="1"/>
    <col min="11266" max="11266" width="14.28515625" style="4" customWidth="1"/>
    <col min="11267" max="11267" width="54.28515625" style="4" customWidth="1"/>
    <col min="11268" max="11268" width="10.140625" style="4" customWidth="1"/>
    <col min="11269" max="11269" width="15.28515625" style="4" customWidth="1"/>
    <col min="11270" max="11270" width="9.140625" style="4"/>
    <col min="11271" max="11271" width="13.42578125" style="4" customWidth="1"/>
    <col min="11272" max="11272" width="49" style="4" customWidth="1"/>
    <col min="11273" max="11520" width="9.140625" style="4"/>
    <col min="11521" max="11521" width="8" style="4" customWidth="1"/>
    <col min="11522" max="11522" width="14.28515625" style="4" customWidth="1"/>
    <col min="11523" max="11523" width="54.28515625" style="4" customWidth="1"/>
    <col min="11524" max="11524" width="10.140625" style="4" customWidth="1"/>
    <col min="11525" max="11525" width="15.28515625" style="4" customWidth="1"/>
    <col min="11526" max="11526" width="9.140625" style="4"/>
    <col min="11527" max="11527" width="13.42578125" style="4" customWidth="1"/>
    <col min="11528" max="11528" width="49" style="4" customWidth="1"/>
    <col min="11529" max="11776" width="9.140625" style="4"/>
    <col min="11777" max="11777" width="8" style="4" customWidth="1"/>
    <col min="11778" max="11778" width="14.28515625" style="4" customWidth="1"/>
    <col min="11779" max="11779" width="54.28515625" style="4" customWidth="1"/>
    <col min="11780" max="11780" width="10.140625" style="4" customWidth="1"/>
    <col min="11781" max="11781" width="15.28515625" style="4" customWidth="1"/>
    <col min="11782" max="11782" width="9.140625" style="4"/>
    <col min="11783" max="11783" width="13.42578125" style="4" customWidth="1"/>
    <col min="11784" max="11784" width="49" style="4" customWidth="1"/>
    <col min="11785" max="12032" width="9.140625" style="4"/>
    <col min="12033" max="12033" width="8" style="4" customWidth="1"/>
    <col min="12034" max="12034" width="14.28515625" style="4" customWidth="1"/>
    <col min="12035" max="12035" width="54.28515625" style="4" customWidth="1"/>
    <col min="12036" max="12036" width="10.140625" style="4" customWidth="1"/>
    <col min="12037" max="12037" width="15.28515625" style="4" customWidth="1"/>
    <col min="12038" max="12038" width="9.140625" style="4"/>
    <col min="12039" max="12039" width="13.42578125" style="4" customWidth="1"/>
    <col min="12040" max="12040" width="49" style="4" customWidth="1"/>
    <col min="12041" max="12288" width="9.140625" style="4"/>
    <col min="12289" max="12289" width="8" style="4" customWidth="1"/>
    <col min="12290" max="12290" width="14.28515625" style="4" customWidth="1"/>
    <col min="12291" max="12291" width="54.28515625" style="4" customWidth="1"/>
    <col min="12292" max="12292" width="10.140625" style="4" customWidth="1"/>
    <col min="12293" max="12293" width="15.28515625" style="4" customWidth="1"/>
    <col min="12294" max="12294" width="9.140625" style="4"/>
    <col min="12295" max="12295" width="13.42578125" style="4" customWidth="1"/>
    <col min="12296" max="12296" width="49" style="4" customWidth="1"/>
    <col min="12297" max="12544" width="9.140625" style="4"/>
    <col min="12545" max="12545" width="8" style="4" customWidth="1"/>
    <col min="12546" max="12546" width="14.28515625" style="4" customWidth="1"/>
    <col min="12547" max="12547" width="54.28515625" style="4" customWidth="1"/>
    <col min="12548" max="12548" width="10.140625" style="4" customWidth="1"/>
    <col min="12549" max="12549" width="15.28515625" style="4" customWidth="1"/>
    <col min="12550" max="12550" width="9.140625" style="4"/>
    <col min="12551" max="12551" width="13.42578125" style="4" customWidth="1"/>
    <col min="12552" max="12552" width="49" style="4" customWidth="1"/>
    <col min="12553" max="12800" width="9.140625" style="4"/>
    <col min="12801" max="12801" width="8" style="4" customWidth="1"/>
    <col min="12802" max="12802" width="14.28515625" style="4" customWidth="1"/>
    <col min="12803" max="12803" width="54.28515625" style="4" customWidth="1"/>
    <col min="12804" max="12804" width="10.140625" style="4" customWidth="1"/>
    <col min="12805" max="12805" width="15.28515625" style="4" customWidth="1"/>
    <col min="12806" max="12806" width="9.140625" style="4"/>
    <col min="12807" max="12807" width="13.42578125" style="4" customWidth="1"/>
    <col min="12808" max="12808" width="49" style="4" customWidth="1"/>
    <col min="12809" max="13056" width="9.140625" style="4"/>
    <col min="13057" max="13057" width="8" style="4" customWidth="1"/>
    <col min="13058" max="13058" width="14.28515625" style="4" customWidth="1"/>
    <col min="13059" max="13059" width="54.28515625" style="4" customWidth="1"/>
    <col min="13060" max="13060" width="10.140625" style="4" customWidth="1"/>
    <col min="13061" max="13061" width="15.28515625" style="4" customWidth="1"/>
    <col min="13062" max="13062" width="9.140625" style="4"/>
    <col min="13063" max="13063" width="13.42578125" style="4" customWidth="1"/>
    <col min="13064" max="13064" width="49" style="4" customWidth="1"/>
    <col min="13065" max="13312" width="9.140625" style="4"/>
    <col min="13313" max="13313" width="8" style="4" customWidth="1"/>
    <col min="13314" max="13314" width="14.28515625" style="4" customWidth="1"/>
    <col min="13315" max="13315" width="54.28515625" style="4" customWidth="1"/>
    <col min="13316" max="13316" width="10.140625" style="4" customWidth="1"/>
    <col min="13317" max="13317" width="15.28515625" style="4" customWidth="1"/>
    <col min="13318" max="13318" width="9.140625" style="4"/>
    <col min="13319" max="13319" width="13.42578125" style="4" customWidth="1"/>
    <col min="13320" max="13320" width="49" style="4" customWidth="1"/>
    <col min="13321" max="13568" width="9.140625" style="4"/>
    <col min="13569" max="13569" width="8" style="4" customWidth="1"/>
    <col min="13570" max="13570" width="14.28515625" style="4" customWidth="1"/>
    <col min="13571" max="13571" width="54.28515625" style="4" customWidth="1"/>
    <col min="13572" max="13572" width="10.140625" style="4" customWidth="1"/>
    <col min="13573" max="13573" width="15.28515625" style="4" customWidth="1"/>
    <col min="13574" max="13574" width="9.140625" style="4"/>
    <col min="13575" max="13575" width="13.42578125" style="4" customWidth="1"/>
    <col min="13576" max="13576" width="49" style="4" customWidth="1"/>
    <col min="13577" max="13824" width="9.140625" style="4"/>
    <col min="13825" max="13825" width="8" style="4" customWidth="1"/>
    <col min="13826" max="13826" width="14.28515625" style="4" customWidth="1"/>
    <col min="13827" max="13827" width="54.28515625" style="4" customWidth="1"/>
    <col min="13828" max="13828" width="10.140625" style="4" customWidth="1"/>
    <col min="13829" max="13829" width="15.28515625" style="4" customWidth="1"/>
    <col min="13830" max="13830" width="9.140625" style="4"/>
    <col min="13831" max="13831" width="13.42578125" style="4" customWidth="1"/>
    <col min="13832" max="13832" width="49" style="4" customWidth="1"/>
    <col min="13833" max="14080" width="9.140625" style="4"/>
    <col min="14081" max="14081" width="8" style="4" customWidth="1"/>
    <col min="14082" max="14082" width="14.28515625" style="4" customWidth="1"/>
    <col min="14083" max="14083" width="54.28515625" style="4" customWidth="1"/>
    <col min="14084" max="14084" width="10.140625" style="4" customWidth="1"/>
    <col min="14085" max="14085" width="15.28515625" style="4" customWidth="1"/>
    <col min="14086" max="14086" width="9.140625" style="4"/>
    <col min="14087" max="14087" width="13.42578125" style="4" customWidth="1"/>
    <col min="14088" max="14088" width="49" style="4" customWidth="1"/>
    <col min="14089" max="14336" width="9.140625" style="4"/>
    <col min="14337" max="14337" width="8" style="4" customWidth="1"/>
    <col min="14338" max="14338" width="14.28515625" style="4" customWidth="1"/>
    <col min="14339" max="14339" width="54.28515625" style="4" customWidth="1"/>
    <col min="14340" max="14340" width="10.140625" style="4" customWidth="1"/>
    <col min="14341" max="14341" width="15.28515625" style="4" customWidth="1"/>
    <col min="14342" max="14342" width="9.140625" style="4"/>
    <col min="14343" max="14343" width="13.42578125" style="4" customWidth="1"/>
    <col min="14344" max="14344" width="49" style="4" customWidth="1"/>
    <col min="14345" max="14592" width="9.140625" style="4"/>
    <col min="14593" max="14593" width="8" style="4" customWidth="1"/>
    <col min="14594" max="14594" width="14.28515625" style="4" customWidth="1"/>
    <col min="14595" max="14595" width="54.28515625" style="4" customWidth="1"/>
    <col min="14596" max="14596" width="10.140625" style="4" customWidth="1"/>
    <col min="14597" max="14597" width="15.28515625" style="4" customWidth="1"/>
    <col min="14598" max="14598" width="9.140625" style="4"/>
    <col min="14599" max="14599" width="13.42578125" style="4" customWidth="1"/>
    <col min="14600" max="14600" width="49" style="4" customWidth="1"/>
    <col min="14601" max="14848" width="9.140625" style="4"/>
    <col min="14849" max="14849" width="8" style="4" customWidth="1"/>
    <col min="14850" max="14850" width="14.28515625" style="4" customWidth="1"/>
    <col min="14851" max="14851" width="54.28515625" style="4" customWidth="1"/>
    <col min="14852" max="14852" width="10.140625" style="4" customWidth="1"/>
    <col min="14853" max="14853" width="15.28515625" style="4" customWidth="1"/>
    <col min="14854" max="14854" width="9.140625" style="4"/>
    <col min="14855" max="14855" width="13.42578125" style="4" customWidth="1"/>
    <col min="14856" max="14856" width="49" style="4" customWidth="1"/>
    <col min="14857" max="15104" width="9.140625" style="4"/>
    <col min="15105" max="15105" width="8" style="4" customWidth="1"/>
    <col min="15106" max="15106" width="14.28515625" style="4" customWidth="1"/>
    <col min="15107" max="15107" width="54.28515625" style="4" customWidth="1"/>
    <col min="15108" max="15108" width="10.140625" style="4" customWidth="1"/>
    <col min="15109" max="15109" width="15.28515625" style="4" customWidth="1"/>
    <col min="15110" max="15110" width="9.140625" style="4"/>
    <col min="15111" max="15111" width="13.42578125" style="4" customWidth="1"/>
    <col min="15112" max="15112" width="49" style="4" customWidth="1"/>
    <col min="15113" max="15360" width="9.140625" style="4"/>
    <col min="15361" max="15361" width="8" style="4" customWidth="1"/>
    <col min="15362" max="15362" width="14.28515625" style="4" customWidth="1"/>
    <col min="15363" max="15363" width="54.28515625" style="4" customWidth="1"/>
    <col min="15364" max="15364" width="10.140625" style="4" customWidth="1"/>
    <col min="15365" max="15365" width="15.28515625" style="4" customWidth="1"/>
    <col min="15366" max="15366" width="9.140625" style="4"/>
    <col min="15367" max="15367" width="13.42578125" style="4" customWidth="1"/>
    <col min="15368" max="15368" width="49" style="4" customWidth="1"/>
    <col min="15369" max="15616" width="9.140625" style="4"/>
    <col min="15617" max="15617" width="8" style="4" customWidth="1"/>
    <col min="15618" max="15618" width="14.28515625" style="4" customWidth="1"/>
    <col min="15619" max="15619" width="54.28515625" style="4" customWidth="1"/>
    <col min="15620" max="15620" width="10.140625" style="4" customWidth="1"/>
    <col min="15621" max="15621" width="15.28515625" style="4" customWidth="1"/>
    <col min="15622" max="15622" width="9.140625" style="4"/>
    <col min="15623" max="15623" width="13.42578125" style="4" customWidth="1"/>
    <col min="15624" max="15624" width="49" style="4" customWidth="1"/>
    <col min="15625" max="15872" width="9.140625" style="4"/>
    <col min="15873" max="15873" width="8" style="4" customWidth="1"/>
    <col min="15874" max="15874" width="14.28515625" style="4" customWidth="1"/>
    <col min="15875" max="15875" width="54.28515625" style="4" customWidth="1"/>
    <col min="15876" max="15876" width="10.140625" style="4" customWidth="1"/>
    <col min="15877" max="15877" width="15.28515625" style="4" customWidth="1"/>
    <col min="15878" max="15878" width="9.140625" style="4"/>
    <col min="15879" max="15879" width="13.42578125" style="4" customWidth="1"/>
    <col min="15880" max="15880" width="49" style="4" customWidth="1"/>
    <col min="15881" max="16128" width="9.140625" style="4"/>
    <col min="16129" max="16129" width="8" style="4" customWidth="1"/>
    <col min="16130" max="16130" width="14.28515625" style="4" customWidth="1"/>
    <col min="16131" max="16131" width="54.28515625" style="4" customWidth="1"/>
    <col min="16132" max="16132" width="10.140625" style="4" customWidth="1"/>
    <col min="16133" max="16133" width="15.28515625" style="4" customWidth="1"/>
    <col min="16134" max="16134" width="9.140625" style="4"/>
    <col min="16135" max="16135" width="13.42578125" style="4" customWidth="1"/>
    <col min="16136" max="16136" width="49" style="4" customWidth="1"/>
    <col min="16137" max="16384" width="9.140625" style="4"/>
  </cols>
  <sheetData>
    <row r="1" spans="1:13" ht="16.5" customHeight="1" x14ac:dyDescent="0.25">
      <c r="A1" s="1"/>
      <c r="D1" s="3" t="s">
        <v>0</v>
      </c>
      <c r="E1" s="3"/>
      <c r="F1" s="3"/>
      <c r="G1" s="3"/>
    </row>
    <row r="2" spans="1:13" ht="16.5" customHeight="1" x14ac:dyDescent="0.25">
      <c r="A2" s="1"/>
      <c r="D2" s="3" t="s">
        <v>1</v>
      </c>
      <c r="E2" s="3"/>
      <c r="F2" s="3"/>
      <c r="G2" s="3"/>
    </row>
    <row r="3" spans="1:13" ht="16.5" customHeight="1" x14ac:dyDescent="0.25">
      <c r="A3" s="1"/>
      <c r="D3" s="3" t="s">
        <v>2</v>
      </c>
      <c r="E3" s="3"/>
      <c r="F3" s="3"/>
      <c r="G3" s="3"/>
    </row>
    <row r="4" spans="1:13" ht="16.5" customHeight="1" x14ac:dyDescent="0.25">
      <c r="A4" s="1"/>
      <c r="D4" s="3" t="s">
        <v>3</v>
      </c>
      <c r="E4" s="3"/>
      <c r="F4" s="3"/>
      <c r="G4" s="3"/>
    </row>
    <row r="5" spans="1:13" ht="16.5" customHeight="1" x14ac:dyDescent="0.2">
      <c r="A5" s="1"/>
      <c r="D5" s="5" t="s">
        <v>4</v>
      </c>
      <c r="E5" s="5"/>
      <c r="F5" s="5"/>
      <c r="G5" s="5"/>
    </row>
    <row r="6" spans="1:13" ht="16.5" customHeight="1" x14ac:dyDescent="0.25">
      <c r="A6" s="1"/>
      <c r="D6" s="6" t="s">
        <v>5</v>
      </c>
      <c r="E6" s="6"/>
      <c r="F6" s="6"/>
      <c r="G6" s="6"/>
    </row>
    <row r="7" spans="1:13" ht="16.5" customHeight="1" x14ac:dyDescent="0.25">
      <c r="A7" s="1"/>
      <c r="D7" s="3"/>
      <c r="E7" s="3"/>
      <c r="F7" s="3"/>
      <c r="G7" s="3"/>
    </row>
    <row r="8" spans="1:13" ht="16.5" customHeight="1" x14ac:dyDescent="0.2">
      <c r="A8" s="7" t="s">
        <v>6</v>
      </c>
      <c r="B8" s="7"/>
      <c r="C8" s="7"/>
      <c r="D8" s="7"/>
      <c r="E8" s="7"/>
      <c r="F8" s="7"/>
      <c r="G8" s="7"/>
    </row>
    <row r="9" spans="1:13" ht="16.5" customHeight="1" x14ac:dyDescent="0.2">
      <c r="A9" s="8" t="s">
        <v>7</v>
      </c>
      <c r="B9" s="8"/>
      <c r="C9" s="8"/>
      <c r="D9" s="8"/>
      <c r="E9" s="8"/>
      <c r="F9" s="8"/>
      <c r="G9" s="8"/>
    </row>
    <row r="10" spans="1:13" ht="16.5" customHeight="1" x14ac:dyDescent="0.2">
      <c r="A10" s="9" t="s">
        <v>8</v>
      </c>
      <c r="B10" s="9"/>
      <c r="C10" s="9"/>
      <c r="D10" s="9"/>
      <c r="E10" s="9"/>
      <c r="F10" s="9"/>
      <c r="G10" s="9"/>
    </row>
    <row r="11" spans="1:13" ht="16.5" customHeight="1" thickBot="1" x14ac:dyDescent="0.25">
      <c r="A11" s="8"/>
      <c r="B11" s="8"/>
      <c r="C11" s="8"/>
      <c r="D11" s="8"/>
      <c r="E11" s="8"/>
      <c r="F11" s="8"/>
      <c r="G11" s="8"/>
    </row>
    <row r="12" spans="1:13" s="13" customFormat="1" ht="66" customHeight="1" thickBot="1" x14ac:dyDescent="0.25">
      <c r="A12" s="10" t="s">
        <v>9</v>
      </c>
      <c r="B12" s="10" t="s">
        <v>10</v>
      </c>
      <c r="C12" s="10" t="s">
        <v>11</v>
      </c>
      <c r="D12" s="11" t="s">
        <v>12</v>
      </c>
      <c r="E12" s="10" t="s">
        <v>13</v>
      </c>
      <c r="F12" s="10" t="s">
        <v>14</v>
      </c>
      <c r="G12" s="10" t="s">
        <v>15</v>
      </c>
      <c r="H12" s="12"/>
      <c r="I12" s="12"/>
      <c r="J12" s="12"/>
      <c r="K12" s="12"/>
      <c r="L12" s="12"/>
      <c r="M12" s="12"/>
    </row>
    <row r="13" spans="1:13" s="15" customFormat="1" ht="17.25" customHeight="1" x14ac:dyDescent="0.2">
      <c r="A13" s="14" t="s">
        <v>16</v>
      </c>
      <c r="B13" s="14"/>
      <c r="C13" s="14"/>
      <c r="D13" s="14"/>
      <c r="E13" s="14"/>
      <c r="F13" s="14"/>
      <c r="G13" s="14"/>
    </row>
    <row r="14" spans="1:13" s="15" customFormat="1" ht="17.25" customHeight="1" x14ac:dyDescent="0.2">
      <c r="A14" s="16">
        <v>2601</v>
      </c>
      <c r="B14" s="17" t="s">
        <v>17</v>
      </c>
      <c r="C14" s="18" t="s">
        <v>18</v>
      </c>
      <c r="D14" s="19">
        <v>0.2</v>
      </c>
      <c r="E14" s="19">
        <v>0.18</v>
      </c>
      <c r="F14" s="20"/>
      <c r="G14" s="21">
        <f t="shared" ref="G14:G55" si="0">D14+E14</f>
        <v>0.38</v>
      </c>
    </row>
    <row r="15" spans="1:13" s="15" customFormat="1" ht="15.75" x14ac:dyDescent="0.2">
      <c r="A15" s="16">
        <v>2602</v>
      </c>
      <c r="B15" s="17" t="s">
        <v>17</v>
      </c>
      <c r="C15" s="18" t="s">
        <v>19</v>
      </c>
      <c r="D15" s="19">
        <v>0.2</v>
      </c>
      <c r="E15" s="19">
        <v>0.21</v>
      </c>
      <c r="F15" s="20"/>
      <c r="G15" s="21">
        <f t="shared" si="0"/>
        <v>0.41000000000000003</v>
      </c>
    </row>
    <row r="16" spans="1:13" s="15" customFormat="1" ht="15.75" x14ac:dyDescent="0.2">
      <c r="A16" s="16">
        <v>2603</v>
      </c>
      <c r="B16" s="17" t="s">
        <v>17</v>
      </c>
      <c r="C16" s="18" t="s">
        <v>20</v>
      </c>
      <c r="D16" s="19">
        <v>0.2</v>
      </c>
      <c r="E16" s="19">
        <v>0.44</v>
      </c>
      <c r="F16" s="20"/>
      <c r="G16" s="21">
        <f t="shared" si="0"/>
        <v>0.64</v>
      </c>
    </row>
    <row r="17" spans="1:8" s="15" customFormat="1" ht="15.75" x14ac:dyDescent="0.2">
      <c r="A17" s="16">
        <v>2604</v>
      </c>
      <c r="B17" s="17" t="s">
        <v>17</v>
      </c>
      <c r="C17" s="18" t="s">
        <v>21</v>
      </c>
      <c r="D17" s="19">
        <v>0.2</v>
      </c>
      <c r="E17" s="19">
        <v>0.08</v>
      </c>
      <c r="F17" s="20"/>
      <c r="G17" s="21">
        <f t="shared" si="0"/>
        <v>0.28000000000000003</v>
      </c>
    </row>
    <row r="18" spans="1:8" s="15" customFormat="1" ht="15.75" x14ac:dyDescent="0.2">
      <c r="A18" s="16">
        <v>2605</v>
      </c>
      <c r="B18" s="17" t="s">
        <v>17</v>
      </c>
      <c r="C18" s="18" t="s">
        <v>22</v>
      </c>
      <c r="D18" s="19">
        <v>0.2</v>
      </c>
      <c r="E18" s="19">
        <v>0.28999999999999998</v>
      </c>
      <c r="F18" s="20"/>
      <c r="G18" s="21">
        <f t="shared" si="0"/>
        <v>0.49</v>
      </c>
    </row>
    <row r="19" spans="1:8" s="15" customFormat="1" ht="15.75" x14ac:dyDescent="0.2">
      <c r="A19" s="16">
        <v>2606</v>
      </c>
      <c r="B19" s="17" t="s">
        <v>17</v>
      </c>
      <c r="C19" s="18" t="s">
        <v>23</v>
      </c>
      <c r="D19" s="19">
        <v>0.2</v>
      </c>
      <c r="E19" s="19">
        <v>0.22</v>
      </c>
      <c r="F19" s="20"/>
      <c r="G19" s="21">
        <f t="shared" si="0"/>
        <v>0.42000000000000004</v>
      </c>
    </row>
    <row r="20" spans="1:8" s="15" customFormat="1" ht="15.75" x14ac:dyDescent="0.2">
      <c r="A20" s="16">
        <v>2607</v>
      </c>
      <c r="B20" s="17" t="s">
        <v>17</v>
      </c>
      <c r="C20" s="18" t="s">
        <v>24</v>
      </c>
      <c r="D20" s="19">
        <v>0.2</v>
      </c>
      <c r="E20" s="19">
        <v>0.08</v>
      </c>
      <c r="F20" s="20"/>
      <c r="G20" s="21">
        <f t="shared" si="0"/>
        <v>0.28000000000000003</v>
      </c>
      <c r="H20" s="22"/>
    </row>
    <row r="21" spans="1:8" s="15" customFormat="1" ht="15.75" x14ac:dyDescent="0.2">
      <c r="A21" s="16">
        <v>2608</v>
      </c>
      <c r="B21" s="17" t="s">
        <v>17</v>
      </c>
      <c r="C21" s="18" t="s">
        <v>25</v>
      </c>
      <c r="D21" s="19">
        <v>0.2</v>
      </c>
      <c r="E21" s="19">
        <v>0.19</v>
      </c>
      <c r="F21" s="20"/>
      <c r="G21" s="21">
        <f t="shared" si="0"/>
        <v>0.39</v>
      </c>
    </row>
    <row r="22" spans="1:8" s="15" customFormat="1" ht="15.75" x14ac:dyDescent="0.2">
      <c r="A22" s="16">
        <v>2609</v>
      </c>
      <c r="B22" s="17" t="s">
        <v>17</v>
      </c>
      <c r="C22" s="18" t="s">
        <v>26</v>
      </c>
      <c r="D22" s="19">
        <v>0.2</v>
      </c>
      <c r="E22" s="19">
        <v>3.2</v>
      </c>
      <c r="F22" s="20"/>
      <c r="G22" s="21">
        <f t="shared" si="0"/>
        <v>3.4000000000000004</v>
      </c>
    </row>
    <row r="23" spans="1:8" s="15" customFormat="1" ht="15.75" x14ac:dyDescent="0.2">
      <c r="A23" s="16">
        <v>2611</v>
      </c>
      <c r="B23" s="17" t="s">
        <v>17</v>
      </c>
      <c r="C23" s="18" t="s">
        <v>27</v>
      </c>
      <c r="D23" s="19">
        <v>0.2</v>
      </c>
      <c r="E23" s="19">
        <v>3.5</v>
      </c>
      <c r="F23" s="20"/>
      <c r="G23" s="21">
        <f t="shared" si="0"/>
        <v>3.7</v>
      </c>
    </row>
    <row r="24" spans="1:8" s="15" customFormat="1" ht="15.75" x14ac:dyDescent="0.2">
      <c r="A24" s="16">
        <v>2612</v>
      </c>
      <c r="B24" s="17" t="s">
        <v>17</v>
      </c>
      <c r="C24" s="18" t="s">
        <v>28</v>
      </c>
      <c r="D24" s="19">
        <v>0.2</v>
      </c>
      <c r="E24" s="19">
        <v>0.87</v>
      </c>
      <c r="F24" s="20"/>
      <c r="G24" s="21">
        <f t="shared" si="0"/>
        <v>1.07</v>
      </c>
    </row>
    <row r="25" spans="1:8" s="15" customFormat="1" ht="15.75" x14ac:dyDescent="0.2">
      <c r="A25" s="16">
        <v>2613</v>
      </c>
      <c r="B25" s="17" t="s">
        <v>17</v>
      </c>
      <c r="C25" s="18" t="s">
        <v>29</v>
      </c>
      <c r="D25" s="19">
        <v>0.2</v>
      </c>
      <c r="E25" s="19">
        <v>0.45</v>
      </c>
      <c r="F25" s="20"/>
      <c r="G25" s="21">
        <f t="shared" si="0"/>
        <v>0.65</v>
      </c>
    </row>
    <row r="26" spans="1:8" s="15" customFormat="1" ht="19.5" customHeight="1" x14ac:dyDescent="0.2">
      <c r="A26" s="16">
        <v>2614</v>
      </c>
      <c r="B26" s="17" t="s">
        <v>17</v>
      </c>
      <c r="C26" s="18" t="s">
        <v>30</v>
      </c>
      <c r="D26" s="19">
        <v>0.2</v>
      </c>
      <c r="E26" s="19">
        <v>0.17</v>
      </c>
      <c r="F26" s="20"/>
      <c r="G26" s="21">
        <f t="shared" si="0"/>
        <v>0.37</v>
      </c>
    </row>
    <row r="27" spans="1:8" s="15" customFormat="1" ht="17.25" customHeight="1" x14ac:dyDescent="0.2">
      <c r="A27" s="16">
        <v>2615</v>
      </c>
      <c r="B27" s="17" t="s">
        <v>17</v>
      </c>
      <c r="C27" s="18" t="s">
        <v>31</v>
      </c>
      <c r="D27" s="19">
        <v>0.2</v>
      </c>
      <c r="E27" s="19">
        <v>0.18</v>
      </c>
      <c r="F27" s="20"/>
      <c r="G27" s="21">
        <f t="shared" si="0"/>
        <v>0.38</v>
      </c>
    </row>
    <row r="28" spans="1:8" s="15" customFormat="1" ht="17.25" customHeight="1" x14ac:dyDescent="0.2">
      <c r="A28" s="16">
        <v>2616</v>
      </c>
      <c r="B28" s="17" t="s">
        <v>17</v>
      </c>
      <c r="C28" s="18" t="s">
        <v>32</v>
      </c>
      <c r="D28" s="19">
        <v>0.2</v>
      </c>
      <c r="E28" s="19">
        <v>0.21</v>
      </c>
      <c r="F28" s="20"/>
      <c r="G28" s="21">
        <f t="shared" si="0"/>
        <v>0.41000000000000003</v>
      </c>
    </row>
    <row r="29" spans="1:8" s="15" customFormat="1" ht="16.5" customHeight="1" x14ac:dyDescent="0.2">
      <c r="A29" s="16">
        <v>2618</v>
      </c>
      <c r="B29" s="17" t="s">
        <v>17</v>
      </c>
      <c r="C29" s="18" t="s">
        <v>33</v>
      </c>
      <c r="D29" s="19">
        <v>0.2</v>
      </c>
      <c r="E29" s="19">
        <v>0.78</v>
      </c>
      <c r="F29" s="20"/>
      <c r="G29" s="21">
        <f t="shared" si="0"/>
        <v>0.98</v>
      </c>
    </row>
    <row r="30" spans="1:8" s="15" customFormat="1" ht="15.75" x14ac:dyDescent="0.2">
      <c r="A30" s="16">
        <v>2619</v>
      </c>
      <c r="B30" s="17" t="s">
        <v>17</v>
      </c>
      <c r="C30" s="18" t="s">
        <v>34</v>
      </c>
      <c r="D30" s="19">
        <v>0.2</v>
      </c>
      <c r="E30" s="19">
        <v>0.28000000000000003</v>
      </c>
      <c r="F30" s="20"/>
      <c r="G30" s="21">
        <f t="shared" si="0"/>
        <v>0.48000000000000004</v>
      </c>
    </row>
    <row r="31" spans="1:8" s="15" customFormat="1" ht="15.75" x14ac:dyDescent="0.2">
      <c r="A31" s="16">
        <v>2620</v>
      </c>
      <c r="B31" s="17" t="s">
        <v>17</v>
      </c>
      <c r="C31" s="18" t="s">
        <v>35</v>
      </c>
      <c r="D31" s="19">
        <v>0.2</v>
      </c>
      <c r="E31" s="19">
        <v>0.28999999999999998</v>
      </c>
      <c r="F31" s="20"/>
      <c r="G31" s="21">
        <f t="shared" si="0"/>
        <v>0.49</v>
      </c>
    </row>
    <row r="32" spans="1:8" s="15" customFormat="1" ht="15.75" x14ac:dyDescent="0.2">
      <c r="A32" s="16">
        <v>2621</v>
      </c>
      <c r="B32" s="17" t="s">
        <v>17</v>
      </c>
      <c r="C32" s="18" t="s">
        <v>36</v>
      </c>
      <c r="D32" s="19">
        <v>0.2</v>
      </c>
      <c r="E32" s="19">
        <v>0.1</v>
      </c>
      <c r="F32" s="20"/>
      <c r="G32" s="21">
        <f t="shared" si="0"/>
        <v>0.30000000000000004</v>
      </c>
    </row>
    <row r="33" spans="1:7" s="15" customFormat="1" ht="15.75" x14ac:dyDescent="0.2">
      <c r="A33" s="16">
        <v>2622</v>
      </c>
      <c r="B33" s="17" t="s">
        <v>17</v>
      </c>
      <c r="C33" s="18" t="s">
        <v>37</v>
      </c>
      <c r="D33" s="19">
        <v>0.2</v>
      </c>
      <c r="E33" s="19">
        <v>5.55</v>
      </c>
      <c r="F33" s="20"/>
      <c r="G33" s="21">
        <f t="shared" si="0"/>
        <v>5.75</v>
      </c>
    </row>
    <row r="34" spans="1:7" s="15" customFormat="1" ht="15.75" x14ac:dyDescent="0.2">
      <c r="A34" s="16">
        <v>2624</v>
      </c>
      <c r="B34" s="17" t="s">
        <v>17</v>
      </c>
      <c r="C34" s="18" t="s">
        <v>38</v>
      </c>
      <c r="D34" s="19">
        <v>0.2</v>
      </c>
      <c r="E34" s="19">
        <v>3.94</v>
      </c>
      <c r="F34" s="20"/>
      <c r="G34" s="21">
        <f t="shared" si="0"/>
        <v>4.1399999999999997</v>
      </c>
    </row>
    <row r="35" spans="1:7" s="15" customFormat="1" ht="15.75" x14ac:dyDescent="0.2">
      <c r="A35" s="16">
        <v>2625</v>
      </c>
      <c r="B35" s="17" t="s">
        <v>17</v>
      </c>
      <c r="C35" s="18" t="s">
        <v>39</v>
      </c>
      <c r="D35" s="19">
        <v>0.2</v>
      </c>
      <c r="E35" s="19">
        <v>0.18</v>
      </c>
      <c r="F35" s="20"/>
      <c r="G35" s="21">
        <f t="shared" si="0"/>
        <v>0.38</v>
      </c>
    </row>
    <row r="36" spans="1:7" s="15" customFormat="1" ht="18" customHeight="1" x14ac:dyDescent="0.2">
      <c r="A36" s="16">
        <v>2627</v>
      </c>
      <c r="B36" s="17" t="s">
        <v>17</v>
      </c>
      <c r="C36" s="18" t="s">
        <v>40</v>
      </c>
      <c r="D36" s="19">
        <v>0.2</v>
      </c>
      <c r="E36" s="19">
        <v>0.13</v>
      </c>
      <c r="F36" s="20"/>
      <c r="G36" s="21">
        <f t="shared" si="0"/>
        <v>0.33</v>
      </c>
    </row>
    <row r="37" spans="1:7" s="15" customFormat="1" ht="15.75" x14ac:dyDescent="0.2">
      <c r="A37" s="16">
        <v>2628</v>
      </c>
      <c r="B37" s="17" t="s">
        <v>17</v>
      </c>
      <c r="C37" s="18" t="s">
        <v>41</v>
      </c>
      <c r="D37" s="19">
        <v>0.2</v>
      </c>
      <c r="E37" s="19">
        <v>2.4500000000000002</v>
      </c>
      <c r="F37" s="20"/>
      <c r="G37" s="21">
        <f t="shared" si="0"/>
        <v>2.6500000000000004</v>
      </c>
    </row>
    <row r="38" spans="1:7" s="15" customFormat="1" ht="15.75" x14ac:dyDescent="0.2">
      <c r="A38" s="16">
        <v>2629</v>
      </c>
      <c r="B38" s="17" t="s">
        <v>17</v>
      </c>
      <c r="C38" s="18" t="s">
        <v>42</v>
      </c>
      <c r="D38" s="19">
        <v>0.2</v>
      </c>
      <c r="E38" s="19">
        <v>2.4500000000000002</v>
      </c>
      <c r="F38" s="20"/>
      <c r="G38" s="21">
        <f t="shared" si="0"/>
        <v>2.6500000000000004</v>
      </c>
    </row>
    <row r="39" spans="1:7" s="15" customFormat="1" ht="15.75" x14ac:dyDescent="0.2">
      <c r="A39" s="16">
        <v>2630</v>
      </c>
      <c r="B39" s="17" t="s">
        <v>17</v>
      </c>
      <c r="C39" s="18" t="s">
        <v>43</v>
      </c>
      <c r="D39" s="19">
        <v>0.2</v>
      </c>
      <c r="E39" s="19">
        <v>0.91</v>
      </c>
      <c r="F39" s="20"/>
      <c r="G39" s="21">
        <f t="shared" si="0"/>
        <v>1.1100000000000001</v>
      </c>
    </row>
    <row r="40" spans="1:7" s="15" customFormat="1" ht="15.75" x14ac:dyDescent="0.2">
      <c r="A40" s="16">
        <v>2631</v>
      </c>
      <c r="B40" s="17" t="s">
        <v>17</v>
      </c>
      <c r="C40" s="18" t="s">
        <v>44</v>
      </c>
      <c r="D40" s="19">
        <v>0.2</v>
      </c>
      <c r="E40" s="19">
        <v>0.56000000000000005</v>
      </c>
      <c r="F40" s="20"/>
      <c r="G40" s="21">
        <f t="shared" si="0"/>
        <v>0.76</v>
      </c>
    </row>
    <row r="41" spans="1:7" s="15" customFormat="1" ht="15.75" x14ac:dyDescent="0.2">
      <c r="A41" s="16">
        <v>2632</v>
      </c>
      <c r="B41" s="17" t="s">
        <v>17</v>
      </c>
      <c r="C41" s="18" t="s">
        <v>45</v>
      </c>
      <c r="D41" s="19">
        <v>0.2</v>
      </c>
      <c r="E41" s="19">
        <v>3.71</v>
      </c>
      <c r="F41" s="20"/>
      <c r="G41" s="21">
        <f t="shared" si="0"/>
        <v>3.91</v>
      </c>
    </row>
    <row r="42" spans="1:7" s="15" customFormat="1" ht="18.75" customHeight="1" x14ac:dyDescent="0.2">
      <c r="A42" s="16">
        <v>2633</v>
      </c>
      <c r="B42" s="17" t="s">
        <v>17</v>
      </c>
      <c r="C42" s="18" t="s">
        <v>46</v>
      </c>
      <c r="D42" s="19">
        <v>0.2</v>
      </c>
      <c r="E42" s="19">
        <v>0.2</v>
      </c>
      <c r="F42" s="20"/>
      <c r="G42" s="21">
        <f t="shared" si="0"/>
        <v>0.4</v>
      </c>
    </row>
    <row r="43" spans="1:7" s="15" customFormat="1" ht="15.75" x14ac:dyDescent="0.2">
      <c r="A43" s="16">
        <v>2634</v>
      </c>
      <c r="B43" s="17" t="s">
        <v>17</v>
      </c>
      <c r="C43" s="18" t="s">
        <v>47</v>
      </c>
      <c r="D43" s="19">
        <v>0.2</v>
      </c>
      <c r="E43" s="19">
        <v>0.16</v>
      </c>
      <c r="F43" s="20"/>
      <c r="G43" s="21">
        <f t="shared" si="0"/>
        <v>0.36</v>
      </c>
    </row>
    <row r="44" spans="1:7" s="15" customFormat="1" ht="15.75" x14ac:dyDescent="0.2">
      <c r="A44" s="16">
        <v>2635</v>
      </c>
      <c r="B44" s="17" t="s">
        <v>17</v>
      </c>
      <c r="C44" s="18" t="s">
        <v>48</v>
      </c>
      <c r="D44" s="19">
        <v>0.2</v>
      </c>
      <c r="E44" s="19">
        <v>0.17</v>
      </c>
      <c r="F44" s="20"/>
      <c r="G44" s="21">
        <f t="shared" si="0"/>
        <v>0.37</v>
      </c>
    </row>
    <row r="45" spans="1:7" s="15" customFormat="1" ht="15.75" x14ac:dyDescent="0.2">
      <c r="A45" s="16">
        <v>2636</v>
      </c>
      <c r="B45" s="17" t="s">
        <v>17</v>
      </c>
      <c r="C45" s="18" t="s">
        <v>49</v>
      </c>
      <c r="D45" s="19">
        <v>0.2</v>
      </c>
      <c r="E45" s="19">
        <v>0.3</v>
      </c>
      <c r="F45" s="20"/>
      <c r="G45" s="21">
        <f t="shared" si="0"/>
        <v>0.5</v>
      </c>
    </row>
    <row r="46" spans="1:7" s="15" customFormat="1" ht="15.75" x14ac:dyDescent="0.2">
      <c r="A46" s="16">
        <v>2637</v>
      </c>
      <c r="B46" s="17" t="s">
        <v>17</v>
      </c>
      <c r="C46" s="18" t="s">
        <v>50</v>
      </c>
      <c r="D46" s="19">
        <v>0.2</v>
      </c>
      <c r="E46" s="19">
        <v>1.2</v>
      </c>
      <c r="F46" s="20"/>
      <c r="G46" s="21">
        <f t="shared" si="0"/>
        <v>1.4</v>
      </c>
    </row>
    <row r="47" spans="1:7" s="15" customFormat="1" ht="15.75" x14ac:dyDescent="0.2">
      <c r="A47" s="16">
        <v>2638</v>
      </c>
      <c r="B47" s="17" t="s">
        <v>17</v>
      </c>
      <c r="C47" s="18" t="s">
        <v>51</v>
      </c>
      <c r="D47" s="19">
        <v>0.2</v>
      </c>
      <c r="E47" s="19">
        <v>2.73</v>
      </c>
      <c r="F47" s="20"/>
      <c r="G47" s="21">
        <f t="shared" si="0"/>
        <v>2.93</v>
      </c>
    </row>
    <row r="48" spans="1:7" s="15" customFormat="1" ht="15.75" x14ac:dyDescent="0.2">
      <c r="A48" s="16">
        <v>2640</v>
      </c>
      <c r="B48" s="17" t="s">
        <v>17</v>
      </c>
      <c r="C48" s="18" t="s">
        <v>52</v>
      </c>
      <c r="D48" s="19">
        <v>0.2</v>
      </c>
      <c r="E48" s="19">
        <v>2.2400000000000002</v>
      </c>
      <c r="F48" s="20"/>
      <c r="G48" s="21">
        <f>D48+E48</f>
        <v>2.4400000000000004</v>
      </c>
    </row>
    <row r="49" spans="1:7" s="15" customFormat="1" ht="15.75" x14ac:dyDescent="0.2">
      <c r="A49" s="16">
        <v>26131</v>
      </c>
      <c r="B49" s="17" t="s">
        <v>53</v>
      </c>
      <c r="C49" s="18" t="s">
        <v>54</v>
      </c>
      <c r="D49" s="19">
        <v>3.04</v>
      </c>
      <c r="E49" s="19">
        <v>14.06</v>
      </c>
      <c r="F49" s="20"/>
      <c r="G49" s="21">
        <f t="shared" si="0"/>
        <v>17.100000000000001</v>
      </c>
    </row>
    <row r="50" spans="1:7" s="15" customFormat="1" ht="15.75" x14ac:dyDescent="0.2">
      <c r="A50" s="16">
        <v>26132</v>
      </c>
      <c r="B50" s="17" t="s">
        <v>17</v>
      </c>
      <c r="C50" s="18" t="s">
        <v>55</v>
      </c>
      <c r="D50" s="19">
        <v>0.2</v>
      </c>
      <c r="E50" s="19">
        <v>2.5299999999999998</v>
      </c>
      <c r="F50" s="20"/>
      <c r="G50" s="21">
        <f>D50+E50</f>
        <v>2.73</v>
      </c>
    </row>
    <row r="51" spans="1:7" s="15" customFormat="1" ht="15.75" x14ac:dyDescent="0.2">
      <c r="A51" s="16">
        <v>26133</v>
      </c>
      <c r="B51" s="17" t="s">
        <v>17</v>
      </c>
      <c r="C51" s="18" t="s">
        <v>56</v>
      </c>
      <c r="D51" s="19">
        <v>0.2</v>
      </c>
      <c r="E51" s="19">
        <v>1.74</v>
      </c>
      <c r="F51" s="20"/>
      <c r="G51" s="21">
        <f t="shared" si="0"/>
        <v>1.94</v>
      </c>
    </row>
    <row r="52" spans="1:7" s="15" customFormat="1" ht="15.75" x14ac:dyDescent="0.2">
      <c r="A52" s="16">
        <v>26134</v>
      </c>
      <c r="B52" s="17" t="s">
        <v>17</v>
      </c>
      <c r="C52" s="18" t="s">
        <v>57</v>
      </c>
      <c r="D52" s="19">
        <v>0.2</v>
      </c>
      <c r="E52" s="19">
        <v>1.83</v>
      </c>
      <c r="F52" s="20"/>
      <c r="G52" s="21">
        <f t="shared" si="0"/>
        <v>2.0300000000000002</v>
      </c>
    </row>
    <row r="53" spans="1:7" s="15" customFormat="1" ht="15.75" x14ac:dyDescent="0.2">
      <c r="A53" s="16">
        <v>729</v>
      </c>
      <c r="B53" s="17" t="s">
        <v>17</v>
      </c>
      <c r="C53" s="18" t="s">
        <v>58</v>
      </c>
      <c r="D53" s="19">
        <v>0.2</v>
      </c>
      <c r="E53" s="19">
        <v>1.81</v>
      </c>
      <c r="F53" s="20"/>
      <c r="G53" s="21">
        <f t="shared" si="0"/>
        <v>2.0100000000000002</v>
      </c>
    </row>
    <row r="54" spans="1:7" s="15" customFormat="1" ht="15.75" x14ac:dyDescent="0.2">
      <c r="A54" s="16">
        <v>730</v>
      </c>
      <c r="B54" s="17" t="s">
        <v>17</v>
      </c>
      <c r="C54" s="18" t="s">
        <v>59</v>
      </c>
      <c r="D54" s="19">
        <v>0.2</v>
      </c>
      <c r="E54" s="19">
        <v>2.09</v>
      </c>
      <c r="F54" s="20"/>
      <c r="G54" s="21">
        <f t="shared" si="0"/>
        <v>2.29</v>
      </c>
    </row>
    <row r="55" spans="1:7" s="15" customFormat="1" ht="15.75" x14ac:dyDescent="0.2">
      <c r="A55" s="16">
        <v>731</v>
      </c>
      <c r="B55" s="17" t="s">
        <v>17</v>
      </c>
      <c r="C55" s="18" t="s">
        <v>60</v>
      </c>
      <c r="D55" s="19">
        <v>0.2</v>
      </c>
      <c r="E55" s="19">
        <v>2.09</v>
      </c>
      <c r="F55" s="20"/>
      <c r="G55" s="21">
        <f t="shared" si="0"/>
        <v>2.29</v>
      </c>
    </row>
    <row r="56" spans="1:7" s="15" customFormat="1" ht="15.75" x14ac:dyDescent="0.2">
      <c r="A56" s="16">
        <v>2610</v>
      </c>
      <c r="B56" s="17" t="s">
        <v>61</v>
      </c>
      <c r="C56" s="18" t="s">
        <v>62</v>
      </c>
      <c r="D56" s="19">
        <v>2.84</v>
      </c>
      <c r="E56" s="19">
        <v>7.66</v>
      </c>
      <c r="F56" s="20"/>
      <c r="G56" s="21">
        <f>D56+E56</f>
        <v>10.5</v>
      </c>
    </row>
    <row r="57" spans="1:7" s="15" customFormat="1" ht="31.5" x14ac:dyDescent="0.2">
      <c r="A57" s="16">
        <v>26330</v>
      </c>
      <c r="B57" s="17" t="s">
        <v>61</v>
      </c>
      <c r="C57" s="18" t="s">
        <v>63</v>
      </c>
      <c r="D57" s="19">
        <v>2.84</v>
      </c>
      <c r="E57" s="19">
        <v>86.15</v>
      </c>
      <c r="F57" s="20"/>
      <c r="G57" s="21">
        <f>D57+E57</f>
        <v>88.990000000000009</v>
      </c>
    </row>
    <row r="58" spans="1:7" s="15" customFormat="1" ht="15.75" x14ac:dyDescent="0.2">
      <c r="A58" s="14" t="s">
        <v>64</v>
      </c>
      <c r="B58" s="14"/>
      <c r="C58" s="14"/>
      <c r="D58" s="14"/>
      <c r="E58" s="14"/>
      <c r="F58" s="14"/>
      <c r="G58" s="14"/>
    </row>
    <row r="59" spans="1:7" s="15" customFormat="1" ht="15.75" x14ac:dyDescent="0.2">
      <c r="A59" s="16">
        <v>2641</v>
      </c>
      <c r="B59" s="17" t="s">
        <v>65</v>
      </c>
      <c r="C59" s="18" t="s">
        <v>66</v>
      </c>
      <c r="D59" s="19">
        <f>1.51+1.74</f>
        <v>3.25</v>
      </c>
      <c r="E59" s="19">
        <v>1.9</v>
      </c>
      <c r="F59" s="20"/>
      <c r="G59" s="21">
        <f>D59+E59</f>
        <v>5.15</v>
      </c>
    </row>
    <row r="60" spans="1:7" s="15" customFormat="1" ht="15.75" x14ac:dyDescent="0.2">
      <c r="A60" s="16">
        <v>2642</v>
      </c>
      <c r="B60" s="17" t="s">
        <v>65</v>
      </c>
      <c r="C60" s="18" t="s">
        <v>67</v>
      </c>
      <c r="D60" s="19">
        <f t="shared" ref="D60:D74" si="1">1.51+1.74</f>
        <v>3.25</v>
      </c>
      <c r="E60" s="19">
        <v>2.75</v>
      </c>
      <c r="F60" s="20"/>
      <c r="G60" s="21">
        <f t="shared" ref="G60:G72" si="2">D60+E60</f>
        <v>6</v>
      </c>
    </row>
    <row r="61" spans="1:7" s="15" customFormat="1" ht="15.75" x14ac:dyDescent="0.2">
      <c r="A61" s="16">
        <v>2643</v>
      </c>
      <c r="B61" s="17" t="s">
        <v>65</v>
      </c>
      <c r="C61" s="18" t="s">
        <v>68</v>
      </c>
      <c r="D61" s="19">
        <f t="shared" si="1"/>
        <v>3.25</v>
      </c>
      <c r="E61" s="19">
        <v>2.75</v>
      </c>
      <c r="F61" s="20"/>
      <c r="G61" s="21">
        <f t="shared" si="2"/>
        <v>6</v>
      </c>
    </row>
    <row r="62" spans="1:7" s="15" customFormat="1" ht="15.75" x14ac:dyDescent="0.2">
      <c r="A62" s="16">
        <v>2644</v>
      </c>
      <c r="B62" s="17" t="s">
        <v>65</v>
      </c>
      <c r="C62" s="18" t="s">
        <v>69</v>
      </c>
      <c r="D62" s="19">
        <f t="shared" si="1"/>
        <v>3.25</v>
      </c>
      <c r="E62" s="19">
        <v>3.23</v>
      </c>
      <c r="F62" s="20"/>
      <c r="G62" s="21">
        <f t="shared" si="2"/>
        <v>6.48</v>
      </c>
    </row>
    <row r="63" spans="1:7" s="15" customFormat="1" ht="15.75" x14ac:dyDescent="0.2">
      <c r="A63" s="16">
        <v>2645</v>
      </c>
      <c r="B63" s="17" t="s">
        <v>65</v>
      </c>
      <c r="C63" s="18" t="s">
        <v>70</v>
      </c>
      <c r="D63" s="19">
        <f t="shared" si="1"/>
        <v>3.25</v>
      </c>
      <c r="E63" s="19">
        <v>2.75</v>
      </c>
      <c r="F63" s="20"/>
      <c r="G63" s="21">
        <f t="shared" si="2"/>
        <v>6</v>
      </c>
    </row>
    <row r="64" spans="1:7" s="15" customFormat="1" ht="15.75" x14ac:dyDescent="0.2">
      <c r="A64" s="16">
        <v>2657</v>
      </c>
      <c r="B64" s="17" t="s">
        <v>65</v>
      </c>
      <c r="C64" s="18" t="s">
        <v>71</v>
      </c>
      <c r="D64" s="19">
        <f t="shared" si="1"/>
        <v>3.25</v>
      </c>
      <c r="E64" s="19">
        <v>2.77</v>
      </c>
      <c r="F64" s="20"/>
      <c r="G64" s="21">
        <f>D64+E64</f>
        <v>6.02</v>
      </c>
    </row>
    <row r="65" spans="1:10" s="15" customFormat="1" ht="15.75" x14ac:dyDescent="0.2">
      <c r="A65" s="14" t="s">
        <v>72</v>
      </c>
      <c r="B65" s="14"/>
      <c r="C65" s="14"/>
      <c r="D65" s="14"/>
      <c r="E65" s="14"/>
      <c r="F65" s="14"/>
      <c r="G65" s="14"/>
    </row>
    <row r="66" spans="1:10" s="15" customFormat="1" ht="15.75" x14ac:dyDescent="0.2">
      <c r="A66" s="16">
        <v>2646</v>
      </c>
      <c r="B66" s="17" t="s">
        <v>65</v>
      </c>
      <c r="C66" s="18" t="s">
        <v>73</v>
      </c>
      <c r="D66" s="19">
        <f t="shared" si="1"/>
        <v>3.25</v>
      </c>
      <c r="E66" s="19">
        <v>1.7</v>
      </c>
      <c r="F66" s="20"/>
      <c r="G66" s="21">
        <f t="shared" si="2"/>
        <v>4.95</v>
      </c>
      <c r="H66" s="22"/>
    </row>
    <row r="67" spans="1:10" s="15" customFormat="1" ht="15.75" x14ac:dyDescent="0.2">
      <c r="A67" s="16">
        <v>2647</v>
      </c>
      <c r="B67" s="17" t="s">
        <v>65</v>
      </c>
      <c r="C67" s="18" t="s">
        <v>74</v>
      </c>
      <c r="D67" s="19">
        <f t="shared" si="1"/>
        <v>3.25</v>
      </c>
      <c r="E67" s="19">
        <v>6.5</v>
      </c>
      <c r="F67" s="20"/>
      <c r="G67" s="21">
        <f t="shared" si="2"/>
        <v>9.75</v>
      </c>
    </row>
    <row r="68" spans="1:10" s="15" customFormat="1" ht="15.75" x14ac:dyDescent="0.2">
      <c r="A68" s="16">
        <v>2649</v>
      </c>
      <c r="B68" s="17" t="s">
        <v>65</v>
      </c>
      <c r="C68" s="18" t="s">
        <v>75</v>
      </c>
      <c r="D68" s="19">
        <f t="shared" si="1"/>
        <v>3.25</v>
      </c>
      <c r="E68" s="19">
        <v>1.77</v>
      </c>
      <c r="F68" s="20"/>
      <c r="G68" s="21">
        <f t="shared" si="2"/>
        <v>5.0199999999999996</v>
      </c>
    </row>
    <row r="69" spans="1:10" s="15" customFormat="1" ht="18" customHeight="1" x14ac:dyDescent="0.2">
      <c r="A69" s="16">
        <v>2650</v>
      </c>
      <c r="B69" s="17" t="s">
        <v>65</v>
      </c>
      <c r="C69" s="18" t="s">
        <v>76</v>
      </c>
      <c r="D69" s="19">
        <f t="shared" si="1"/>
        <v>3.25</v>
      </c>
      <c r="E69" s="19">
        <v>1.77</v>
      </c>
      <c r="F69" s="20"/>
      <c r="G69" s="21">
        <f t="shared" si="2"/>
        <v>5.0199999999999996</v>
      </c>
    </row>
    <row r="70" spans="1:10" s="15" customFormat="1" ht="15.75" x14ac:dyDescent="0.2">
      <c r="A70" s="16">
        <v>2651</v>
      </c>
      <c r="B70" s="17" t="s">
        <v>65</v>
      </c>
      <c r="C70" s="18" t="s">
        <v>77</v>
      </c>
      <c r="D70" s="19">
        <f t="shared" si="1"/>
        <v>3.25</v>
      </c>
      <c r="E70" s="19">
        <v>1.77</v>
      </c>
      <c r="F70" s="20"/>
      <c r="G70" s="21">
        <f t="shared" si="2"/>
        <v>5.0199999999999996</v>
      </c>
    </row>
    <row r="71" spans="1:10" s="15" customFormat="1" ht="15.75" x14ac:dyDescent="0.2">
      <c r="A71" s="16">
        <v>2652</v>
      </c>
      <c r="B71" s="17" t="s">
        <v>65</v>
      </c>
      <c r="C71" s="18" t="s">
        <v>78</v>
      </c>
      <c r="D71" s="19">
        <f t="shared" si="1"/>
        <v>3.25</v>
      </c>
      <c r="E71" s="19">
        <v>1.7</v>
      </c>
      <c r="F71" s="20"/>
      <c r="G71" s="21">
        <f t="shared" si="2"/>
        <v>4.95</v>
      </c>
    </row>
    <row r="72" spans="1:10" s="15" customFormat="1" ht="15.75" x14ac:dyDescent="0.2">
      <c r="A72" s="16">
        <v>2653</v>
      </c>
      <c r="B72" s="17" t="s">
        <v>65</v>
      </c>
      <c r="C72" s="18" t="s">
        <v>79</v>
      </c>
      <c r="D72" s="19">
        <f t="shared" si="1"/>
        <v>3.25</v>
      </c>
      <c r="E72" s="19">
        <v>1.69</v>
      </c>
      <c r="F72" s="20"/>
      <c r="G72" s="21">
        <f t="shared" si="2"/>
        <v>4.9399999999999995</v>
      </c>
    </row>
    <row r="73" spans="1:10" s="15" customFormat="1" ht="18.75" customHeight="1" x14ac:dyDescent="0.2">
      <c r="A73" s="14" t="s">
        <v>80</v>
      </c>
      <c r="B73" s="14"/>
      <c r="C73" s="14"/>
      <c r="D73" s="14"/>
      <c r="E73" s="14"/>
      <c r="F73" s="14"/>
      <c r="G73" s="14"/>
    </row>
    <row r="74" spans="1:10" s="15" customFormat="1" ht="15.75" x14ac:dyDescent="0.2">
      <c r="A74" s="16">
        <v>2664</v>
      </c>
      <c r="B74" s="17" t="s">
        <v>65</v>
      </c>
      <c r="C74" s="18" t="s">
        <v>81</v>
      </c>
      <c r="D74" s="19">
        <f t="shared" si="1"/>
        <v>3.25</v>
      </c>
      <c r="E74" s="19">
        <v>1.58</v>
      </c>
      <c r="F74" s="20"/>
      <c r="G74" s="21">
        <f>D74+E74</f>
        <v>4.83</v>
      </c>
    </row>
    <row r="75" spans="1:10" s="15" customFormat="1" ht="17.25" customHeight="1" x14ac:dyDescent="0.2">
      <c r="A75" s="14" t="s">
        <v>82</v>
      </c>
      <c r="B75" s="14"/>
      <c r="C75" s="14"/>
      <c r="D75" s="14"/>
      <c r="E75" s="14"/>
      <c r="F75" s="14"/>
      <c r="G75" s="14"/>
      <c r="H75" s="23"/>
      <c r="I75" s="23"/>
    </row>
    <row r="76" spans="1:10" s="15" customFormat="1" ht="15.75" x14ac:dyDescent="0.2">
      <c r="A76" s="16">
        <v>2667</v>
      </c>
      <c r="B76" s="24" t="s">
        <v>83</v>
      </c>
      <c r="C76" s="18" t="s">
        <v>84</v>
      </c>
      <c r="D76" s="19">
        <v>2.0699999999999998</v>
      </c>
      <c r="E76" s="19">
        <v>74.5</v>
      </c>
      <c r="F76" s="25"/>
      <c r="G76" s="21">
        <f t="shared" ref="G76:G93" si="3">D76+E76</f>
        <v>76.569999999999993</v>
      </c>
      <c r="H76" s="23"/>
      <c r="I76" s="23"/>
      <c r="J76" s="23"/>
    </row>
    <row r="77" spans="1:10" s="15" customFormat="1" ht="15.75" x14ac:dyDescent="0.2">
      <c r="A77" s="16">
        <v>26297</v>
      </c>
      <c r="B77" s="24" t="s">
        <v>83</v>
      </c>
      <c r="C77" s="18" t="s">
        <v>85</v>
      </c>
      <c r="D77" s="19">
        <v>2.0699999999999998</v>
      </c>
      <c r="E77" s="19">
        <v>74.5</v>
      </c>
      <c r="F77" s="25"/>
      <c r="G77" s="21">
        <f t="shared" si="3"/>
        <v>76.569999999999993</v>
      </c>
      <c r="H77" s="23"/>
      <c r="I77" s="23"/>
      <c r="J77" s="23"/>
    </row>
    <row r="78" spans="1:10" s="15" customFormat="1" ht="15.75" x14ac:dyDescent="0.2">
      <c r="A78" s="16">
        <v>2668</v>
      </c>
      <c r="B78" s="17" t="s">
        <v>86</v>
      </c>
      <c r="C78" s="18" t="s">
        <v>87</v>
      </c>
      <c r="D78" s="19">
        <v>4.05</v>
      </c>
      <c r="E78" s="19">
        <v>27.9</v>
      </c>
      <c r="F78" s="25"/>
      <c r="G78" s="21">
        <f t="shared" si="3"/>
        <v>31.95</v>
      </c>
      <c r="H78" s="23"/>
      <c r="I78" s="23"/>
      <c r="J78" s="23"/>
    </row>
    <row r="79" spans="1:10" s="15" customFormat="1" ht="15.75" x14ac:dyDescent="0.2">
      <c r="A79" s="16">
        <v>2669</v>
      </c>
      <c r="B79" s="17" t="s">
        <v>86</v>
      </c>
      <c r="C79" s="18" t="s">
        <v>88</v>
      </c>
      <c r="D79" s="19">
        <v>4.05</v>
      </c>
      <c r="E79" s="19">
        <v>36.43</v>
      </c>
      <c r="F79" s="25"/>
      <c r="G79" s="21">
        <f t="shared" si="3"/>
        <v>40.479999999999997</v>
      </c>
      <c r="H79" s="23"/>
      <c r="I79" s="23"/>
      <c r="J79" s="23"/>
    </row>
    <row r="80" spans="1:10" s="15" customFormat="1" ht="15.75" x14ac:dyDescent="0.2">
      <c r="A80" s="16">
        <v>2670</v>
      </c>
      <c r="B80" s="17" t="s">
        <v>89</v>
      </c>
      <c r="C80" s="18" t="s">
        <v>90</v>
      </c>
      <c r="D80" s="19">
        <v>1.92</v>
      </c>
      <c r="E80" s="19">
        <v>4.2300000000000004</v>
      </c>
      <c r="F80" s="25"/>
      <c r="G80" s="21">
        <f t="shared" si="3"/>
        <v>6.15</v>
      </c>
      <c r="H80" s="23"/>
      <c r="I80" s="23"/>
      <c r="J80" s="23"/>
    </row>
    <row r="81" spans="1:10" s="15" customFormat="1" ht="15.75" x14ac:dyDescent="0.2">
      <c r="A81" s="16">
        <v>2673</v>
      </c>
      <c r="B81" s="17" t="s">
        <v>89</v>
      </c>
      <c r="C81" s="18" t="s">
        <v>91</v>
      </c>
      <c r="D81" s="19">
        <v>1.92</v>
      </c>
      <c r="E81" s="19">
        <v>8.9499999999999993</v>
      </c>
      <c r="F81" s="25"/>
      <c r="G81" s="21">
        <f t="shared" si="3"/>
        <v>10.87</v>
      </c>
      <c r="H81" s="23"/>
      <c r="I81" s="23"/>
      <c r="J81" s="23"/>
    </row>
    <row r="82" spans="1:10" s="15" customFormat="1" ht="15.75" x14ac:dyDescent="0.2">
      <c r="A82" s="16">
        <v>2674</v>
      </c>
      <c r="B82" s="17" t="s">
        <v>92</v>
      </c>
      <c r="C82" s="18" t="s">
        <v>93</v>
      </c>
      <c r="D82" s="19">
        <v>2.8</v>
      </c>
      <c r="E82" s="19">
        <v>14.42</v>
      </c>
      <c r="F82" s="25"/>
      <c r="G82" s="21">
        <f t="shared" si="3"/>
        <v>17.22</v>
      </c>
      <c r="H82" s="23"/>
      <c r="I82" s="23"/>
      <c r="J82" s="23"/>
    </row>
    <row r="83" spans="1:10" s="15" customFormat="1" ht="15.75" x14ac:dyDescent="0.2">
      <c r="A83" s="16">
        <v>2676</v>
      </c>
      <c r="B83" s="17" t="s">
        <v>89</v>
      </c>
      <c r="C83" s="18" t="s">
        <v>94</v>
      </c>
      <c r="D83" s="19">
        <v>1.92</v>
      </c>
      <c r="E83" s="19">
        <v>4.33</v>
      </c>
      <c r="F83" s="20"/>
      <c r="G83" s="21">
        <f t="shared" si="3"/>
        <v>6.25</v>
      </c>
    </row>
    <row r="84" spans="1:10" s="15" customFormat="1" ht="15.75" x14ac:dyDescent="0.2">
      <c r="A84" s="16">
        <v>2677</v>
      </c>
      <c r="B84" s="17" t="s">
        <v>89</v>
      </c>
      <c r="C84" s="18" t="s">
        <v>95</v>
      </c>
      <c r="D84" s="19">
        <v>1.92</v>
      </c>
      <c r="E84" s="19">
        <v>4.2300000000000004</v>
      </c>
      <c r="F84" s="20"/>
      <c r="G84" s="21">
        <f t="shared" si="3"/>
        <v>6.15</v>
      </c>
    </row>
    <row r="85" spans="1:10" s="15" customFormat="1" ht="15.75" x14ac:dyDescent="0.2">
      <c r="A85" s="16">
        <v>26259</v>
      </c>
      <c r="B85" s="17" t="s">
        <v>89</v>
      </c>
      <c r="C85" s="18" t="s">
        <v>96</v>
      </c>
      <c r="D85" s="19">
        <v>1.92</v>
      </c>
      <c r="E85" s="19">
        <v>4.68</v>
      </c>
      <c r="F85" s="20"/>
      <c r="G85" s="21">
        <f t="shared" si="3"/>
        <v>6.6</v>
      </c>
    </row>
    <row r="86" spans="1:10" s="15" customFormat="1" ht="15.75" x14ac:dyDescent="0.2">
      <c r="A86" s="16">
        <v>26260</v>
      </c>
      <c r="B86" s="17" t="s">
        <v>92</v>
      </c>
      <c r="C86" s="18" t="s">
        <v>97</v>
      </c>
      <c r="D86" s="19">
        <v>2.8</v>
      </c>
      <c r="E86" s="19">
        <v>33.659999999999997</v>
      </c>
      <c r="F86" s="20"/>
      <c r="G86" s="21">
        <f t="shared" si="3"/>
        <v>36.459999999999994</v>
      </c>
    </row>
    <row r="87" spans="1:10" s="15" customFormat="1" ht="15.75" x14ac:dyDescent="0.2">
      <c r="A87" s="16">
        <v>26261</v>
      </c>
      <c r="B87" s="17" t="s">
        <v>86</v>
      </c>
      <c r="C87" s="18" t="s">
        <v>98</v>
      </c>
      <c r="D87" s="19">
        <v>4.05</v>
      </c>
      <c r="E87" s="19">
        <v>37</v>
      </c>
      <c r="F87" s="20"/>
      <c r="G87" s="21">
        <f t="shared" si="3"/>
        <v>41.05</v>
      </c>
    </row>
    <row r="88" spans="1:10" s="15" customFormat="1" ht="15.75" x14ac:dyDescent="0.2">
      <c r="A88" s="16">
        <v>26262</v>
      </c>
      <c r="B88" s="17" t="s">
        <v>86</v>
      </c>
      <c r="C88" s="18" t="s">
        <v>99</v>
      </c>
      <c r="D88" s="19">
        <v>4.05</v>
      </c>
      <c r="E88" s="19">
        <v>74.180000000000007</v>
      </c>
      <c r="F88" s="20"/>
      <c r="G88" s="21">
        <f t="shared" si="3"/>
        <v>78.23</v>
      </c>
    </row>
    <row r="89" spans="1:10" s="15" customFormat="1" ht="15.75" x14ac:dyDescent="0.2">
      <c r="A89" s="16">
        <v>26263</v>
      </c>
      <c r="B89" s="17" t="s">
        <v>92</v>
      </c>
      <c r="C89" s="18" t="s">
        <v>100</v>
      </c>
      <c r="D89" s="19">
        <v>2.8</v>
      </c>
      <c r="E89" s="19">
        <v>13.68</v>
      </c>
      <c r="F89" s="20"/>
      <c r="G89" s="21">
        <f t="shared" si="3"/>
        <v>16.48</v>
      </c>
    </row>
    <row r="90" spans="1:10" s="15" customFormat="1" ht="15.75" x14ac:dyDescent="0.2">
      <c r="A90" s="16">
        <v>26264</v>
      </c>
      <c r="B90" s="17" t="s">
        <v>92</v>
      </c>
      <c r="C90" s="18" t="s">
        <v>101</v>
      </c>
      <c r="D90" s="19">
        <v>2.8</v>
      </c>
      <c r="E90" s="19">
        <v>17.190000000000001</v>
      </c>
      <c r="F90" s="20"/>
      <c r="G90" s="21">
        <f t="shared" si="3"/>
        <v>19.990000000000002</v>
      </c>
    </row>
    <row r="91" spans="1:10" s="15" customFormat="1" ht="15.75" x14ac:dyDescent="0.2">
      <c r="A91" s="16">
        <v>26265</v>
      </c>
      <c r="B91" s="17" t="s">
        <v>92</v>
      </c>
      <c r="C91" s="18" t="s">
        <v>102</v>
      </c>
      <c r="D91" s="19">
        <v>2.8</v>
      </c>
      <c r="E91" s="19">
        <v>17.3</v>
      </c>
      <c r="F91" s="20"/>
      <c r="G91" s="21">
        <f t="shared" si="3"/>
        <v>20.100000000000001</v>
      </c>
    </row>
    <row r="92" spans="1:10" s="15" customFormat="1" ht="15.75" x14ac:dyDescent="0.2">
      <c r="A92" s="16">
        <v>26266</v>
      </c>
      <c r="B92" s="17" t="s">
        <v>92</v>
      </c>
      <c r="C92" s="18" t="s">
        <v>103</v>
      </c>
      <c r="D92" s="19">
        <v>2.8</v>
      </c>
      <c r="E92" s="19">
        <v>22.99</v>
      </c>
      <c r="F92" s="20"/>
      <c r="G92" s="21">
        <f t="shared" si="3"/>
        <v>25.79</v>
      </c>
    </row>
    <row r="93" spans="1:10" s="15" customFormat="1" ht="15.75" x14ac:dyDescent="0.2">
      <c r="A93" s="16">
        <v>26267</v>
      </c>
      <c r="B93" s="17" t="s">
        <v>92</v>
      </c>
      <c r="C93" s="18" t="s">
        <v>104</v>
      </c>
      <c r="D93" s="19">
        <v>2.8</v>
      </c>
      <c r="E93" s="19">
        <v>17.3</v>
      </c>
      <c r="F93" s="20"/>
      <c r="G93" s="21">
        <f t="shared" si="3"/>
        <v>20.100000000000001</v>
      </c>
    </row>
    <row r="94" spans="1:10" s="15" customFormat="1" ht="15.75" customHeight="1" x14ac:dyDescent="0.2">
      <c r="A94" s="14" t="s">
        <v>105</v>
      </c>
      <c r="B94" s="14"/>
      <c r="C94" s="14"/>
      <c r="D94" s="14"/>
      <c r="E94" s="14"/>
      <c r="F94" s="14"/>
      <c r="G94" s="14"/>
    </row>
    <row r="95" spans="1:10" s="15" customFormat="1" ht="15.75" customHeight="1" x14ac:dyDescent="0.2">
      <c r="A95" s="16">
        <v>2678</v>
      </c>
      <c r="B95" s="17" t="s">
        <v>106</v>
      </c>
      <c r="C95" s="18" t="s">
        <v>107</v>
      </c>
      <c r="D95" s="19">
        <v>2.39</v>
      </c>
      <c r="E95" s="19">
        <v>10.78</v>
      </c>
      <c r="F95" s="25"/>
      <c r="G95" s="21">
        <f>D95+E95</f>
        <v>13.17</v>
      </c>
      <c r="H95" s="23"/>
      <c r="I95" s="23"/>
      <c r="J95" s="23"/>
    </row>
    <row r="96" spans="1:10" s="15" customFormat="1" ht="15.75" customHeight="1" x14ac:dyDescent="0.2">
      <c r="A96" s="16">
        <v>2684</v>
      </c>
      <c r="B96" s="17" t="s">
        <v>108</v>
      </c>
      <c r="C96" s="25" t="s">
        <v>109</v>
      </c>
      <c r="D96" s="19">
        <v>4.03</v>
      </c>
      <c r="E96" s="19">
        <v>7.49</v>
      </c>
      <c r="F96" s="25"/>
      <c r="G96" s="21">
        <f>D96+E96</f>
        <v>11.52</v>
      </c>
      <c r="H96" s="23"/>
      <c r="I96" s="23"/>
      <c r="J96" s="23"/>
    </row>
    <row r="97" spans="1:10" s="15" customFormat="1" ht="15.75" customHeight="1" x14ac:dyDescent="0.2">
      <c r="A97" s="16">
        <v>2685</v>
      </c>
      <c r="B97" s="17" t="s">
        <v>110</v>
      </c>
      <c r="C97" s="18" t="s">
        <v>111</v>
      </c>
      <c r="D97" s="19">
        <v>4.03</v>
      </c>
      <c r="E97" s="19">
        <v>3.01</v>
      </c>
      <c r="F97" s="25"/>
      <c r="G97" s="21">
        <f>D97+E97</f>
        <v>7.04</v>
      </c>
      <c r="H97" s="23"/>
      <c r="I97" s="23"/>
      <c r="J97" s="23"/>
    </row>
    <row r="98" spans="1:10" s="15" customFormat="1" ht="15.75" customHeight="1" x14ac:dyDescent="0.2">
      <c r="A98" s="16">
        <v>26334</v>
      </c>
      <c r="B98" s="17" t="s">
        <v>112</v>
      </c>
      <c r="C98" s="18" t="s">
        <v>113</v>
      </c>
      <c r="D98" s="19">
        <v>2.39</v>
      </c>
      <c r="E98" s="19">
        <v>22.87</v>
      </c>
      <c r="F98" s="25"/>
      <c r="G98" s="21">
        <f>D98+E98</f>
        <v>25.26</v>
      </c>
      <c r="H98" s="23"/>
      <c r="I98" s="23"/>
      <c r="J98" s="23"/>
    </row>
    <row r="99" spans="1:10" s="15" customFormat="1" ht="15.75" customHeight="1" x14ac:dyDescent="0.25">
      <c r="A99" s="26" t="s">
        <v>114</v>
      </c>
      <c r="B99" s="26"/>
      <c r="C99" s="26"/>
      <c r="D99" s="26"/>
      <c r="E99" s="26"/>
      <c r="F99" s="26"/>
      <c r="G99" s="26"/>
    </row>
    <row r="100" spans="1:10" s="15" customFormat="1" ht="16.5" customHeight="1" x14ac:dyDescent="0.2">
      <c r="A100" s="16">
        <v>2687</v>
      </c>
      <c r="B100" s="17" t="s">
        <v>65</v>
      </c>
      <c r="C100" s="18" t="s">
        <v>115</v>
      </c>
      <c r="D100" s="19">
        <f>1.51+1.74</f>
        <v>3.25</v>
      </c>
      <c r="E100" s="19">
        <v>7.58</v>
      </c>
      <c r="F100" s="20"/>
      <c r="G100" s="21">
        <f>D100+E100</f>
        <v>10.83</v>
      </c>
    </row>
    <row r="101" spans="1:10" s="15" customFormat="1" ht="16.5" customHeight="1" x14ac:dyDescent="0.2">
      <c r="A101" s="16">
        <v>2690</v>
      </c>
      <c r="B101" s="17" t="s">
        <v>65</v>
      </c>
      <c r="C101" s="18" t="s">
        <v>116</v>
      </c>
      <c r="D101" s="19">
        <f>1.51+1.74</f>
        <v>3.25</v>
      </c>
      <c r="E101" s="19">
        <v>7.31</v>
      </c>
      <c r="F101" s="20"/>
      <c r="G101" s="21">
        <f>D101+E101</f>
        <v>10.559999999999999</v>
      </c>
    </row>
    <row r="102" spans="1:10" s="15" customFormat="1" ht="16.5" customHeight="1" x14ac:dyDescent="0.2">
      <c r="A102" s="16">
        <v>2682</v>
      </c>
      <c r="B102" s="17" t="s">
        <v>65</v>
      </c>
      <c r="C102" s="18" t="s">
        <v>117</v>
      </c>
      <c r="D102" s="19">
        <f>1.51+1.74</f>
        <v>3.25</v>
      </c>
      <c r="E102" s="19">
        <v>11.94</v>
      </c>
      <c r="F102" s="20"/>
      <c r="G102" s="21">
        <f>D102+E102</f>
        <v>15.19</v>
      </c>
    </row>
    <row r="103" spans="1:10" s="15" customFormat="1" ht="15.75" customHeight="1" x14ac:dyDescent="0.25">
      <c r="A103" s="26" t="s">
        <v>118</v>
      </c>
      <c r="B103" s="26"/>
      <c r="C103" s="26"/>
      <c r="D103" s="26"/>
      <c r="E103" s="26"/>
      <c r="F103" s="26"/>
      <c r="G103" s="26"/>
    </row>
    <row r="104" spans="1:10" s="15" customFormat="1" ht="16.5" customHeight="1" x14ac:dyDescent="0.2">
      <c r="A104" s="16">
        <v>2697</v>
      </c>
      <c r="B104" s="17" t="s">
        <v>65</v>
      </c>
      <c r="C104" s="18" t="s">
        <v>119</v>
      </c>
      <c r="D104" s="19">
        <f t="shared" ref="D104:D118" si="4">1.51+1.74</f>
        <v>3.25</v>
      </c>
      <c r="E104" s="19">
        <v>2.94</v>
      </c>
      <c r="F104" s="25"/>
      <c r="G104" s="21">
        <f t="shared" ref="G104:G118" si="5">D104+E104</f>
        <v>6.1899999999999995</v>
      </c>
      <c r="H104" s="23"/>
      <c r="I104" s="23"/>
      <c r="J104" s="23"/>
    </row>
    <row r="105" spans="1:10" s="15" customFormat="1" ht="31.5" x14ac:dyDescent="0.2">
      <c r="A105" s="16">
        <v>2698</v>
      </c>
      <c r="B105" s="17" t="s">
        <v>65</v>
      </c>
      <c r="C105" s="18" t="s">
        <v>120</v>
      </c>
      <c r="D105" s="19">
        <f t="shared" si="4"/>
        <v>3.25</v>
      </c>
      <c r="E105" s="19">
        <v>2.7</v>
      </c>
      <c r="F105" s="25"/>
      <c r="G105" s="21">
        <f t="shared" si="5"/>
        <v>5.95</v>
      </c>
      <c r="H105" s="23"/>
      <c r="I105" s="23"/>
      <c r="J105" s="23"/>
    </row>
    <row r="106" spans="1:10" s="15" customFormat="1" ht="33.75" customHeight="1" x14ac:dyDescent="0.2">
      <c r="A106" s="16">
        <v>2699</v>
      </c>
      <c r="B106" s="17" t="s">
        <v>65</v>
      </c>
      <c r="C106" s="18" t="s">
        <v>121</v>
      </c>
      <c r="D106" s="19">
        <f t="shared" si="4"/>
        <v>3.25</v>
      </c>
      <c r="E106" s="19">
        <v>3.03</v>
      </c>
      <c r="F106" s="25"/>
      <c r="G106" s="21">
        <f t="shared" si="5"/>
        <v>6.2799999999999994</v>
      </c>
      <c r="H106" s="23"/>
      <c r="I106" s="23"/>
      <c r="J106" s="23"/>
    </row>
    <row r="107" spans="1:10" s="15" customFormat="1" ht="15.75" x14ac:dyDescent="0.2">
      <c r="A107" s="16">
        <v>26101</v>
      </c>
      <c r="B107" s="17" t="s">
        <v>65</v>
      </c>
      <c r="C107" s="18" t="s">
        <v>122</v>
      </c>
      <c r="D107" s="19">
        <f t="shared" si="4"/>
        <v>3.25</v>
      </c>
      <c r="E107" s="19">
        <v>4.09</v>
      </c>
      <c r="F107" s="25"/>
      <c r="G107" s="21">
        <f t="shared" si="5"/>
        <v>7.34</v>
      </c>
      <c r="H107" s="23"/>
      <c r="I107" s="23"/>
      <c r="J107" s="23"/>
    </row>
    <row r="108" spans="1:10" s="15" customFormat="1" ht="15.75" x14ac:dyDescent="0.2">
      <c r="A108" s="16">
        <v>26103</v>
      </c>
      <c r="B108" s="17" t="s">
        <v>65</v>
      </c>
      <c r="C108" s="18" t="s">
        <v>123</v>
      </c>
      <c r="D108" s="19">
        <f t="shared" si="4"/>
        <v>3.25</v>
      </c>
      <c r="E108" s="19">
        <v>2.54</v>
      </c>
      <c r="F108" s="25"/>
      <c r="G108" s="21">
        <f t="shared" si="5"/>
        <v>5.79</v>
      </c>
      <c r="H108" s="23"/>
      <c r="I108" s="23"/>
      <c r="J108" s="23"/>
    </row>
    <row r="109" spans="1:10" s="15" customFormat="1" ht="31.5" x14ac:dyDescent="0.2">
      <c r="A109" s="16">
        <v>26105</v>
      </c>
      <c r="B109" s="17" t="s">
        <v>65</v>
      </c>
      <c r="C109" s="18" t="s">
        <v>124</v>
      </c>
      <c r="D109" s="19">
        <f t="shared" si="4"/>
        <v>3.25</v>
      </c>
      <c r="E109" s="19">
        <v>3.41</v>
      </c>
      <c r="F109" s="20"/>
      <c r="G109" s="21">
        <f t="shared" si="5"/>
        <v>6.66</v>
      </c>
    </row>
    <row r="110" spans="1:10" s="15" customFormat="1" ht="15.75" x14ac:dyDescent="0.2">
      <c r="A110" s="16">
        <v>26107</v>
      </c>
      <c r="B110" s="17" t="s">
        <v>65</v>
      </c>
      <c r="C110" s="18" t="s">
        <v>125</v>
      </c>
      <c r="D110" s="19">
        <f t="shared" si="4"/>
        <v>3.25</v>
      </c>
      <c r="E110" s="19">
        <v>3.37</v>
      </c>
      <c r="F110" s="20"/>
      <c r="G110" s="21">
        <f t="shared" si="5"/>
        <v>6.62</v>
      </c>
    </row>
    <row r="111" spans="1:10" s="15" customFormat="1" ht="31.5" x14ac:dyDescent="0.2">
      <c r="A111" s="16">
        <v>26108</v>
      </c>
      <c r="B111" s="17" t="s">
        <v>65</v>
      </c>
      <c r="C111" s="18" t="s">
        <v>126</v>
      </c>
      <c r="D111" s="19">
        <f t="shared" si="4"/>
        <v>3.25</v>
      </c>
      <c r="E111" s="19">
        <v>3.37</v>
      </c>
      <c r="F111" s="20"/>
      <c r="G111" s="21">
        <f t="shared" si="5"/>
        <v>6.62</v>
      </c>
    </row>
    <row r="112" spans="1:10" s="15" customFormat="1" ht="15.75" x14ac:dyDescent="0.2">
      <c r="A112" s="16">
        <v>26109</v>
      </c>
      <c r="B112" s="17" t="s">
        <v>65</v>
      </c>
      <c r="C112" s="18" t="s">
        <v>127</v>
      </c>
      <c r="D112" s="19">
        <f t="shared" si="4"/>
        <v>3.25</v>
      </c>
      <c r="E112" s="19">
        <v>6.51</v>
      </c>
      <c r="F112" s="20"/>
      <c r="G112" s="21">
        <f t="shared" si="5"/>
        <v>9.76</v>
      </c>
    </row>
    <row r="113" spans="1:10" s="30" customFormat="1" ht="33" customHeight="1" x14ac:dyDescent="0.2">
      <c r="A113" s="16">
        <v>719</v>
      </c>
      <c r="B113" s="17" t="s">
        <v>65</v>
      </c>
      <c r="C113" s="18" t="s">
        <v>128</v>
      </c>
      <c r="D113" s="19">
        <f t="shared" si="4"/>
        <v>3.25</v>
      </c>
      <c r="E113" s="27">
        <v>2.5099999999999998</v>
      </c>
      <c r="F113" s="28"/>
      <c r="G113" s="29">
        <f t="shared" si="5"/>
        <v>5.76</v>
      </c>
    </row>
    <row r="114" spans="1:10" s="30" customFormat="1" ht="33" customHeight="1" x14ac:dyDescent="0.2">
      <c r="A114" s="16">
        <v>720</v>
      </c>
      <c r="B114" s="17" t="s">
        <v>65</v>
      </c>
      <c r="C114" s="18" t="s">
        <v>129</v>
      </c>
      <c r="D114" s="19">
        <f t="shared" si="4"/>
        <v>3.25</v>
      </c>
      <c r="E114" s="27">
        <v>2.19</v>
      </c>
      <c r="F114" s="28"/>
      <c r="G114" s="29">
        <f t="shared" si="5"/>
        <v>5.4399999999999995</v>
      </c>
    </row>
    <row r="115" spans="1:10" s="30" customFormat="1" ht="33.75" customHeight="1" x14ac:dyDescent="0.2">
      <c r="A115" s="16">
        <v>721</v>
      </c>
      <c r="B115" s="17" t="s">
        <v>65</v>
      </c>
      <c r="C115" s="18" t="s">
        <v>130</v>
      </c>
      <c r="D115" s="19">
        <f t="shared" si="4"/>
        <v>3.25</v>
      </c>
      <c r="E115" s="27">
        <v>2.5099999999999998</v>
      </c>
      <c r="F115" s="28"/>
      <c r="G115" s="29">
        <f t="shared" si="5"/>
        <v>5.76</v>
      </c>
    </row>
    <row r="116" spans="1:10" s="30" customFormat="1" ht="33.75" customHeight="1" x14ac:dyDescent="0.2">
      <c r="A116" s="16">
        <v>722</v>
      </c>
      <c r="B116" s="17" t="s">
        <v>65</v>
      </c>
      <c r="C116" s="18" t="s">
        <v>131</v>
      </c>
      <c r="D116" s="19">
        <f t="shared" si="4"/>
        <v>3.25</v>
      </c>
      <c r="E116" s="27">
        <v>2.19</v>
      </c>
      <c r="F116" s="28"/>
      <c r="G116" s="29">
        <f t="shared" si="5"/>
        <v>5.4399999999999995</v>
      </c>
    </row>
    <row r="117" spans="1:10" s="30" customFormat="1" ht="33.75" customHeight="1" x14ac:dyDescent="0.2">
      <c r="A117" s="16">
        <v>741</v>
      </c>
      <c r="B117" s="17" t="s">
        <v>65</v>
      </c>
      <c r="C117" s="18" t="s">
        <v>132</v>
      </c>
      <c r="D117" s="19">
        <f t="shared" si="4"/>
        <v>3.25</v>
      </c>
      <c r="E117" s="27">
        <v>3.56</v>
      </c>
      <c r="F117" s="28"/>
      <c r="G117" s="29">
        <f t="shared" si="5"/>
        <v>6.8100000000000005</v>
      </c>
    </row>
    <row r="118" spans="1:10" s="30" customFormat="1" ht="33.75" customHeight="1" x14ac:dyDescent="0.2">
      <c r="A118" s="16">
        <v>742</v>
      </c>
      <c r="B118" s="17" t="s">
        <v>65</v>
      </c>
      <c r="C118" s="18" t="s">
        <v>133</v>
      </c>
      <c r="D118" s="19">
        <f t="shared" si="4"/>
        <v>3.25</v>
      </c>
      <c r="E118" s="27">
        <v>3.54</v>
      </c>
      <c r="F118" s="28"/>
      <c r="G118" s="29">
        <f t="shared" si="5"/>
        <v>6.79</v>
      </c>
    </row>
    <row r="119" spans="1:10" s="15" customFormat="1" ht="18.75" customHeight="1" x14ac:dyDescent="0.2">
      <c r="A119" s="14" t="s">
        <v>134</v>
      </c>
      <c r="B119" s="14"/>
      <c r="C119" s="14"/>
      <c r="D119" s="14"/>
      <c r="E119" s="14"/>
      <c r="F119" s="14"/>
      <c r="G119" s="14"/>
      <c r="H119" s="23"/>
      <c r="I119" s="23"/>
      <c r="J119" s="23"/>
    </row>
    <row r="120" spans="1:10" s="15" customFormat="1" ht="33" customHeight="1" x14ac:dyDescent="0.2">
      <c r="A120" s="16">
        <v>26111</v>
      </c>
      <c r="B120" s="17" t="s">
        <v>135</v>
      </c>
      <c r="C120" s="18" t="s">
        <v>136</v>
      </c>
      <c r="D120" s="19">
        <v>2.2799999999999998</v>
      </c>
      <c r="E120" s="19">
        <v>0.32</v>
      </c>
      <c r="F120" s="25"/>
      <c r="G120" s="21">
        <f t="shared" ref="G120:G125" si="6">D120+E120</f>
        <v>2.5999999999999996</v>
      </c>
      <c r="H120" s="23"/>
      <c r="I120" s="23"/>
      <c r="J120" s="23"/>
    </row>
    <row r="121" spans="1:10" s="15" customFormat="1" ht="16.5" customHeight="1" x14ac:dyDescent="0.2">
      <c r="A121" s="16">
        <v>26114</v>
      </c>
      <c r="B121" s="17" t="s">
        <v>137</v>
      </c>
      <c r="C121" s="18" t="s">
        <v>138</v>
      </c>
      <c r="D121" s="19">
        <v>0.26</v>
      </c>
      <c r="E121" s="19">
        <v>0.03</v>
      </c>
      <c r="F121" s="25"/>
      <c r="G121" s="21">
        <f t="shared" si="6"/>
        <v>0.29000000000000004</v>
      </c>
      <c r="H121" s="23"/>
      <c r="I121" s="23"/>
      <c r="J121" s="23"/>
    </row>
    <row r="122" spans="1:10" s="15" customFormat="1" ht="15.75" x14ac:dyDescent="0.2">
      <c r="A122" s="16">
        <v>26115</v>
      </c>
      <c r="B122" s="17" t="s">
        <v>139</v>
      </c>
      <c r="C122" s="18" t="s">
        <v>140</v>
      </c>
      <c r="D122" s="19">
        <f>0.81+3.53</f>
        <v>4.34</v>
      </c>
      <c r="E122" s="19">
        <v>0.35</v>
      </c>
      <c r="F122" s="25"/>
      <c r="G122" s="21">
        <f t="shared" si="6"/>
        <v>4.6899999999999995</v>
      </c>
      <c r="H122" s="23"/>
      <c r="I122" s="23"/>
      <c r="J122" s="23"/>
    </row>
    <row r="123" spans="1:10" s="33" customFormat="1" ht="32.25" customHeight="1" x14ac:dyDescent="0.2">
      <c r="A123" s="16">
        <v>26254</v>
      </c>
      <c r="B123" s="24" t="s">
        <v>141</v>
      </c>
      <c r="C123" s="18" t="s">
        <v>142</v>
      </c>
      <c r="D123" s="31">
        <f>3.71+2.08</f>
        <v>5.79</v>
      </c>
      <c r="E123" s="31">
        <v>1.5</v>
      </c>
      <c r="F123" s="32"/>
      <c r="G123" s="21">
        <f t="shared" si="6"/>
        <v>7.29</v>
      </c>
    </row>
    <row r="124" spans="1:10" s="33" customFormat="1" ht="49.5" customHeight="1" x14ac:dyDescent="0.2">
      <c r="A124" s="16">
        <v>26255</v>
      </c>
      <c r="B124" s="24" t="s">
        <v>143</v>
      </c>
      <c r="C124" s="18" t="s">
        <v>144</v>
      </c>
      <c r="D124" s="31">
        <f>3.71+12.27+2.08</f>
        <v>18.060000000000002</v>
      </c>
      <c r="E124" s="31">
        <v>1.65</v>
      </c>
      <c r="F124" s="32"/>
      <c r="G124" s="21">
        <f t="shared" si="6"/>
        <v>19.71</v>
      </c>
    </row>
    <row r="125" spans="1:10" s="33" customFormat="1" ht="18" customHeight="1" x14ac:dyDescent="0.2">
      <c r="A125" s="16">
        <v>26256</v>
      </c>
      <c r="B125" s="24" t="s">
        <v>145</v>
      </c>
      <c r="C125" s="18" t="s">
        <v>146</v>
      </c>
      <c r="D125" s="31">
        <v>2.08</v>
      </c>
      <c r="E125" s="31">
        <v>0.11</v>
      </c>
      <c r="F125" s="34"/>
      <c r="G125" s="21">
        <f t="shared" si="6"/>
        <v>2.19</v>
      </c>
    </row>
    <row r="126" spans="1:10" s="15" customFormat="1" ht="15.75" x14ac:dyDescent="0.2">
      <c r="A126" s="14" t="s">
        <v>147</v>
      </c>
      <c r="B126" s="14"/>
      <c r="C126" s="14"/>
      <c r="D126" s="14"/>
      <c r="E126" s="14"/>
      <c r="F126" s="14"/>
      <c r="G126" s="14"/>
    </row>
    <row r="127" spans="1:10" s="15" customFormat="1" ht="33" customHeight="1" x14ac:dyDescent="0.2">
      <c r="A127" s="16">
        <v>26303</v>
      </c>
      <c r="B127" s="17" t="s">
        <v>148</v>
      </c>
      <c r="C127" s="18" t="s">
        <v>149</v>
      </c>
      <c r="D127" s="19">
        <f>0.52+1.02</f>
        <v>1.54</v>
      </c>
      <c r="E127" s="19">
        <v>5.61</v>
      </c>
      <c r="F127" s="25"/>
      <c r="G127" s="21">
        <f>D127+E127</f>
        <v>7.15</v>
      </c>
      <c r="H127" s="23"/>
      <c r="I127" s="23"/>
      <c r="J127" s="23"/>
    </row>
    <row r="128" spans="1:10" s="15" customFormat="1" ht="33" customHeight="1" x14ac:dyDescent="0.2">
      <c r="A128" s="16">
        <v>26304</v>
      </c>
      <c r="B128" s="17" t="s">
        <v>148</v>
      </c>
      <c r="C128" s="18" t="s">
        <v>150</v>
      </c>
      <c r="D128" s="19">
        <f>0.52+1.02</f>
        <v>1.54</v>
      </c>
      <c r="E128" s="19">
        <v>6.55</v>
      </c>
      <c r="F128" s="25"/>
      <c r="G128" s="21">
        <f>D128+E128</f>
        <v>8.09</v>
      </c>
      <c r="H128" s="23"/>
      <c r="I128" s="23"/>
      <c r="J128" s="23"/>
    </row>
    <row r="129" spans="1:10" s="15" customFormat="1" ht="15.75" customHeight="1" x14ac:dyDescent="0.2">
      <c r="A129" s="14" t="s">
        <v>151</v>
      </c>
      <c r="B129" s="14"/>
      <c r="C129" s="14"/>
      <c r="D129" s="14"/>
      <c r="E129" s="14"/>
      <c r="F129" s="14"/>
      <c r="G129" s="14"/>
      <c r="H129" s="23"/>
      <c r="I129" s="23"/>
      <c r="J129" s="23"/>
    </row>
    <row r="130" spans="1:10" s="15" customFormat="1" ht="15.75" x14ac:dyDescent="0.2">
      <c r="A130" s="16">
        <v>26123</v>
      </c>
      <c r="B130" s="17" t="s">
        <v>152</v>
      </c>
      <c r="C130" s="18" t="s">
        <v>153</v>
      </c>
      <c r="D130" s="19">
        <v>0.83</v>
      </c>
      <c r="E130" s="19">
        <v>1.29</v>
      </c>
      <c r="F130" s="25"/>
      <c r="G130" s="21">
        <f t="shared" ref="G130:G137" si="7">D130+E130</f>
        <v>2.12</v>
      </c>
      <c r="H130" s="23"/>
      <c r="I130" s="23"/>
      <c r="J130" s="23"/>
    </row>
    <row r="131" spans="1:10" s="15" customFormat="1" ht="15.75" x14ac:dyDescent="0.2">
      <c r="A131" s="16">
        <v>26124</v>
      </c>
      <c r="B131" s="17" t="s">
        <v>154</v>
      </c>
      <c r="C131" s="18" t="s">
        <v>155</v>
      </c>
      <c r="D131" s="19">
        <v>0.26</v>
      </c>
      <c r="E131" s="19">
        <v>1.28</v>
      </c>
      <c r="F131" s="25"/>
      <c r="G131" s="21">
        <f t="shared" si="7"/>
        <v>1.54</v>
      </c>
      <c r="H131" s="23"/>
      <c r="I131" s="23"/>
      <c r="J131" s="23"/>
    </row>
    <row r="132" spans="1:10" s="15" customFormat="1" ht="31.5" x14ac:dyDescent="0.2">
      <c r="A132" s="16">
        <v>26125</v>
      </c>
      <c r="B132" s="17" t="s">
        <v>156</v>
      </c>
      <c r="C132" s="18" t="s">
        <v>157</v>
      </c>
      <c r="D132" s="19">
        <v>0.62</v>
      </c>
      <c r="E132" s="19">
        <v>1.35</v>
      </c>
      <c r="F132" s="25"/>
      <c r="G132" s="21">
        <f t="shared" si="7"/>
        <v>1.9700000000000002</v>
      </c>
      <c r="H132" s="23"/>
      <c r="I132" s="23"/>
      <c r="J132" s="23"/>
    </row>
    <row r="133" spans="1:10" s="15" customFormat="1" ht="17.25" customHeight="1" x14ac:dyDescent="0.2">
      <c r="A133" s="16">
        <v>26126</v>
      </c>
      <c r="B133" s="17" t="s">
        <v>158</v>
      </c>
      <c r="C133" s="18" t="s">
        <v>159</v>
      </c>
      <c r="D133" s="19">
        <v>0.62</v>
      </c>
      <c r="E133" s="19"/>
      <c r="F133" s="25"/>
      <c r="G133" s="21">
        <f t="shared" si="7"/>
        <v>0.62</v>
      </c>
      <c r="H133" s="23"/>
      <c r="I133" s="23"/>
      <c r="J133" s="23"/>
    </row>
    <row r="134" spans="1:10" s="15" customFormat="1" ht="31.5" x14ac:dyDescent="0.2">
      <c r="A134" s="16">
        <v>26127</v>
      </c>
      <c r="B134" s="17" t="s">
        <v>160</v>
      </c>
      <c r="C134" s="18" t="s">
        <v>161</v>
      </c>
      <c r="D134" s="19">
        <v>0.52</v>
      </c>
      <c r="E134" s="19">
        <v>0.03</v>
      </c>
      <c r="F134" s="20"/>
      <c r="G134" s="21">
        <f t="shared" si="7"/>
        <v>0.55000000000000004</v>
      </c>
    </row>
    <row r="135" spans="1:10" s="15" customFormat="1" ht="31.5" x14ac:dyDescent="0.2">
      <c r="A135" s="16">
        <v>26110</v>
      </c>
      <c r="B135" s="17"/>
      <c r="C135" s="18" t="s">
        <v>162</v>
      </c>
      <c r="D135" s="19"/>
      <c r="E135" s="19">
        <v>0.22</v>
      </c>
      <c r="F135" s="20"/>
      <c r="G135" s="21">
        <f t="shared" si="7"/>
        <v>0.22</v>
      </c>
    </row>
    <row r="136" spans="1:10" s="15" customFormat="1" ht="31.5" x14ac:dyDescent="0.2">
      <c r="A136" s="16">
        <v>26112</v>
      </c>
      <c r="B136" s="17"/>
      <c r="C136" s="18" t="s">
        <v>163</v>
      </c>
      <c r="D136" s="19"/>
      <c r="E136" s="19">
        <v>0.22</v>
      </c>
      <c r="F136" s="20"/>
      <c r="G136" s="21">
        <f t="shared" si="7"/>
        <v>0.22</v>
      </c>
    </row>
    <row r="137" spans="1:10" s="15" customFormat="1" ht="31.5" x14ac:dyDescent="0.2">
      <c r="A137" s="16">
        <v>26120</v>
      </c>
      <c r="B137" s="17"/>
      <c r="C137" s="18" t="s">
        <v>164</v>
      </c>
      <c r="D137" s="19"/>
      <c r="E137" s="19">
        <v>0.22</v>
      </c>
      <c r="F137" s="20"/>
      <c r="G137" s="21">
        <f t="shared" si="7"/>
        <v>0.22</v>
      </c>
    </row>
    <row r="138" spans="1:10" s="15" customFormat="1" ht="47.25" x14ac:dyDescent="0.2">
      <c r="A138" s="16">
        <v>26339</v>
      </c>
      <c r="B138" s="17"/>
      <c r="C138" s="18" t="s">
        <v>165</v>
      </c>
      <c r="D138" s="19"/>
      <c r="E138" s="19">
        <v>0.15</v>
      </c>
      <c r="F138" s="20"/>
      <c r="G138" s="21">
        <f>D138+E138</f>
        <v>0.15</v>
      </c>
    </row>
    <row r="139" spans="1:10" s="15" customFormat="1" ht="15.75" x14ac:dyDescent="0.2">
      <c r="A139" s="14" t="s">
        <v>166</v>
      </c>
      <c r="B139" s="14"/>
      <c r="C139" s="14"/>
      <c r="D139" s="14"/>
      <c r="E139" s="14"/>
      <c r="F139" s="14"/>
      <c r="G139" s="14"/>
    </row>
    <row r="140" spans="1:10" s="15" customFormat="1" ht="15.75" x14ac:dyDescent="0.2">
      <c r="A140" s="16">
        <v>26119</v>
      </c>
      <c r="B140" s="17" t="s">
        <v>167</v>
      </c>
      <c r="C140" s="18" t="s">
        <v>168</v>
      </c>
      <c r="D140" s="19">
        <v>2.2799999999999998</v>
      </c>
      <c r="E140" s="19">
        <v>24.21</v>
      </c>
      <c r="F140" s="20"/>
      <c r="G140" s="21">
        <f>D140+E140</f>
        <v>26.490000000000002</v>
      </c>
    </row>
    <row r="141" spans="1:10" s="15" customFormat="1" ht="15.75" x14ac:dyDescent="0.2">
      <c r="A141" s="16">
        <v>26136</v>
      </c>
      <c r="B141" s="17" t="s">
        <v>167</v>
      </c>
      <c r="C141" s="18" t="s">
        <v>169</v>
      </c>
      <c r="D141" s="19">
        <v>2.2799999999999998</v>
      </c>
      <c r="E141" s="19">
        <v>13.98</v>
      </c>
      <c r="F141" s="20"/>
      <c r="G141" s="21">
        <f t="shared" ref="G141:G157" si="8">D141+E141</f>
        <v>16.260000000000002</v>
      </c>
    </row>
    <row r="142" spans="1:10" s="15" customFormat="1" ht="15.75" x14ac:dyDescent="0.2">
      <c r="A142" s="16">
        <v>26137</v>
      </c>
      <c r="B142" s="17" t="s">
        <v>167</v>
      </c>
      <c r="C142" s="18" t="s">
        <v>170</v>
      </c>
      <c r="D142" s="19">
        <v>2.2799999999999998</v>
      </c>
      <c r="E142" s="19">
        <v>24.21</v>
      </c>
      <c r="F142" s="20"/>
      <c r="G142" s="21">
        <f t="shared" si="8"/>
        <v>26.490000000000002</v>
      </c>
    </row>
    <row r="143" spans="1:10" s="15" customFormat="1" ht="15.75" x14ac:dyDescent="0.2">
      <c r="A143" s="16">
        <v>26138</v>
      </c>
      <c r="B143" s="17" t="s">
        <v>167</v>
      </c>
      <c r="C143" s="18" t="s">
        <v>171</v>
      </c>
      <c r="D143" s="19">
        <v>2.2799999999999998</v>
      </c>
      <c r="E143" s="19">
        <v>24.93</v>
      </c>
      <c r="F143" s="20"/>
      <c r="G143" s="21">
        <f t="shared" si="8"/>
        <v>27.21</v>
      </c>
    </row>
    <row r="144" spans="1:10" s="15" customFormat="1" ht="15.75" x14ac:dyDescent="0.2">
      <c r="A144" s="16">
        <v>26140</v>
      </c>
      <c r="B144" s="17" t="s">
        <v>167</v>
      </c>
      <c r="C144" s="18" t="s">
        <v>172</v>
      </c>
      <c r="D144" s="19">
        <v>2.2799999999999998</v>
      </c>
      <c r="E144" s="19">
        <v>39.409999999999997</v>
      </c>
      <c r="F144" s="20"/>
      <c r="G144" s="21">
        <f t="shared" si="8"/>
        <v>41.69</v>
      </c>
    </row>
    <row r="145" spans="1:7" s="15" customFormat="1" ht="15.75" x14ac:dyDescent="0.2">
      <c r="A145" s="16">
        <v>26144</v>
      </c>
      <c r="B145" s="17" t="s">
        <v>167</v>
      </c>
      <c r="C145" s="18" t="s">
        <v>173</v>
      </c>
      <c r="D145" s="19">
        <v>2.2799999999999998</v>
      </c>
      <c r="E145" s="19">
        <v>15.76</v>
      </c>
      <c r="F145" s="20"/>
      <c r="G145" s="21">
        <f t="shared" si="8"/>
        <v>18.04</v>
      </c>
    </row>
    <row r="146" spans="1:7" s="15" customFormat="1" ht="15.75" x14ac:dyDescent="0.2">
      <c r="A146" s="16">
        <v>26145</v>
      </c>
      <c r="B146" s="17" t="s">
        <v>167</v>
      </c>
      <c r="C146" s="18" t="s">
        <v>174</v>
      </c>
      <c r="D146" s="19">
        <v>2.2799999999999998</v>
      </c>
      <c r="E146" s="19">
        <v>10.86</v>
      </c>
      <c r="F146" s="20"/>
      <c r="G146" s="21">
        <f>D146+E146</f>
        <v>13.139999999999999</v>
      </c>
    </row>
    <row r="147" spans="1:7" s="15" customFormat="1" ht="15.75" x14ac:dyDescent="0.2">
      <c r="A147" s="16">
        <v>26146</v>
      </c>
      <c r="B147" s="17" t="s">
        <v>167</v>
      </c>
      <c r="C147" s="18" t="s">
        <v>175</v>
      </c>
      <c r="D147" s="19">
        <v>2.2799999999999998</v>
      </c>
      <c r="E147" s="19">
        <v>14.37</v>
      </c>
      <c r="F147" s="20"/>
      <c r="G147" s="21">
        <f t="shared" si="8"/>
        <v>16.649999999999999</v>
      </c>
    </row>
    <row r="148" spans="1:7" s="15" customFormat="1" ht="15.75" x14ac:dyDescent="0.2">
      <c r="A148" s="16">
        <v>26148</v>
      </c>
      <c r="B148" s="17" t="s">
        <v>167</v>
      </c>
      <c r="C148" s="18" t="s">
        <v>176</v>
      </c>
      <c r="D148" s="19">
        <v>2.2799999999999998</v>
      </c>
      <c r="E148" s="19">
        <v>14.37</v>
      </c>
      <c r="F148" s="20"/>
      <c r="G148" s="21">
        <f>D148+E148</f>
        <v>16.649999999999999</v>
      </c>
    </row>
    <row r="149" spans="1:7" s="15" customFormat="1" ht="15.75" x14ac:dyDescent="0.2">
      <c r="A149" s="16">
        <v>26149</v>
      </c>
      <c r="B149" s="17" t="s">
        <v>167</v>
      </c>
      <c r="C149" s="18" t="s">
        <v>177</v>
      </c>
      <c r="D149" s="19">
        <v>2.2799999999999998</v>
      </c>
      <c r="E149" s="19">
        <v>15.76</v>
      </c>
      <c r="F149" s="20"/>
      <c r="G149" s="21">
        <f t="shared" si="8"/>
        <v>18.04</v>
      </c>
    </row>
    <row r="150" spans="1:7" s="15" customFormat="1" ht="15.75" x14ac:dyDescent="0.2">
      <c r="A150" s="16">
        <v>26150</v>
      </c>
      <c r="B150" s="17" t="s">
        <v>167</v>
      </c>
      <c r="C150" s="18" t="s">
        <v>178</v>
      </c>
      <c r="D150" s="19">
        <v>2.2799999999999998</v>
      </c>
      <c r="E150" s="19">
        <v>62.08</v>
      </c>
      <c r="F150" s="20"/>
      <c r="G150" s="21">
        <f t="shared" si="8"/>
        <v>64.36</v>
      </c>
    </row>
    <row r="151" spans="1:7" s="15" customFormat="1" ht="15.75" x14ac:dyDescent="0.2">
      <c r="A151" s="16">
        <v>26153</v>
      </c>
      <c r="B151" s="17" t="s">
        <v>167</v>
      </c>
      <c r="C151" s="18" t="s">
        <v>179</v>
      </c>
      <c r="D151" s="19">
        <v>2.2799999999999998</v>
      </c>
      <c r="E151" s="19">
        <v>49.62</v>
      </c>
      <c r="F151" s="20"/>
      <c r="G151" s="21">
        <f t="shared" si="8"/>
        <v>51.9</v>
      </c>
    </row>
    <row r="152" spans="1:7" s="15" customFormat="1" ht="15.75" x14ac:dyDescent="0.2">
      <c r="A152" s="16">
        <v>26278</v>
      </c>
      <c r="B152" s="17" t="s">
        <v>167</v>
      </c>
      <c r="C152" s="18" t="s">
        <v>180</v>
      </c>
      <c r="D152" s="19">
        <v>2.2799999999999998</v>
      </c>
      <c r="E152" s="19">
        <v>23.14</v>
      </c>
      <c r="F152" s="20"/>
      <c r="G152" s="21">
        <f t="shared" si="8"/>
        <v>25.42</v>
      </c>
    </row>
    <row r="153" spans="1:7" s="15" customFormat="1" ht="16.5" customHeight="1" x14ac:dyDescent="0.2">
      <c r="A153" s="16">
        <v>26279</v>
      </c>
      <c r="B153" s="17" t="s">
        <v>167</v>
      </c>
      <c r="C153" s="18" t="s">
        <v>181</v>
      </c>
      <c r="D153" s="19">
        <v>2.2799999999999998</v>
      </c>
      <c r="E153" s="19">
        <v>17.62</v>
      </c>
      <c r="F153" s="20"/>
      <c r="G153" s="21">
        <f t="shared" si="8"/>
        <v>19.900000000000002</v>
      </c>
    </row>
    <row r="154" spans="1:7" s="15" customFormat="1" ht="15.75" x14ac:dyDescent="0.2">
      <c r="A154" s="16">
        <v>26284</v>
      </c>
      <c r="B154" s="17" t="s">
        <v>167</v>
      </c>
      <c r="C154" s="18" t="s">
        <v>182</v>
      </c>
      <c r="D154" s="19">
        <v>2.2799999999999998</v>
      </c>
      <c r="E154" s="19">
        <v>34.22</v>
      </c>
      <c r="F154" s="20"/>
      <c r="G154" s="21">
        <f t="shared" si="8"/>
        <v>36.5</v>
      </c>
    </row>
    <row r="155" spans="1:7" s="15" customFormat="1" ht="31.5" x14ac:dyDescent="0.2">
      <c r="A155" s="16">
        <v>26285</v>
      </c>
      <c r="B155" s="17" t="s">
        <v>167</v>
      </c>
      <c r="C155" s="18" t="s">
        <v>183</v>
      </c>
      <c r="D155" s="19">
        <v>2.2799999999999998</v>
      </c>
      <c r="E155" s="19">
        <v>42.18</v>
      </c>
      <c r="F155" s="20"/>
      <c r="G155" s="21">
        <f t="shared" si="8"/>
        <v>44.46</v>
      </c>
    </row>
    <row r="156" spans="1:7" s="15" customFormat="1" ht="31.5" x14ac:dyDescent="0.2">
      <c r="A156" s="16">
        <v>26289</v>
      </c>
      <c r="B156" s="17" t="s">
        <v>167</v>
      </c>
      <c r="C156" s="18" t="s">
        <v>184</v>
      </c>
      <c r="D156" s="19">
        <v>2.2799999999999998</v>
      </c>
      <c r="E156" s="19">
        <v>20.95</v>
      </c>
      <c r="F156" s="20"/>
      <c r="G156" s="21">
        <f t="shared" si="8"/>
        <v>23.23</v>
      </c>
    </row>
    <row r="157" spans="1:7" s="15" customFormat="1" ht="31.5" x14ac:dyDescent="0.2">
      <c r="A157" s="16">
        <v>26290</v>
      </c>
      <c r="B157" s="17" t="s">
        <v>167</v>
      </c>
      <c r="C157" s="18" t="s">
        <v>185</v>
      </c>
      <c r="D157" s="19">
        <v>2.2799999999999998</v>
      </c>
      <c r="E157" s="19">
        <v>20.96</v>
      </c>
      <c r="F157" s="20"/>
      <c r="G157" s="21">
        <f t="shared" si="8"/>
        <v>23.240000000000002</v>
      </c>
    </row>
    <row r="158" spans="1:7" s="15" customFormat="1" ht="15.75" x14ac:dyDescent="0.2">
      <c r="A158" s="16">
        <v>26298</v>
      </c>
      <c r="B158" s="17" t="s">
        <v>167</v>
      </c>
      <c r="C158" s="18" t="s">
        <v>186</v>
      </c>
      <c r="D158" s="19">
        <v>2.2799999999999998</v>
      </c>
      <c r="E158" s="19">
        <v>13.98</v>
      </c>
      <c r="F158" s="20"/>
      <c r="G158" s="21">
        <f>D158+E158</f>
        <v>16.260000000000002</v>
      </c>
    </row>
    <row r="159" spans="1:7" s="15" customFormat="1" ht="15.75" x14ac:dyDescent="0.2">
      <c r="A159" s="16">
        <v>26323</v>
      </c>
      <c r="B159" s="17" t="s">
        <v>167</v>
      </c>
      <c r="C159" s="18" t="s">
        <v>187</v>
      </c>
      <c r="D159" s="19">
        <v>2.2799999999999998</v>
      </c>
      <c r="E159" s="19">
        <v>17.920000000000002</v>
      </c>
      <c r="F159" s="20"/>
      <c r="G159" s="21">
        <f>D159+E159</f>
        <v>20.200000000000003</v>
      </c>
    </row>
    <row r="160" spans="1:7" s="15" customFormat="1" ht="15.75" x14ac:dyDescent="0.2">
      <c r="A160" s="14" t="s">
        <v>188</v>
      </c>
      <c r="B160" s="14"/>
      <c r="C160" s="14"/>
      <c r="D160" s="14"/>
      <c r="E160" s="14"/>
      <c r="F160" s="14"/>
      <c r="G160" s="14"/>
    </row>
    <row r="161" spans="1:7" s="15" customFormat="1" ht="15.75" x14ac:dyDescent="0.2">
      <c r="A161" s="16">
        <v>26274</v>
      </c>
      <c r="B161" s="17" t="s">
        <v>167</v>
      </c>
      <c r="C161" s="18" t="s">
        <v>189</v>
      </c>
      <c r="D161" s="19">
        <v>2.2799999999999998</v>
      </c>
      <c r="E161" s="19">
        <v>37.32</v>
      </c>
      <c r="F161" s="20"/>
      <c r="G161" s="21">
        <f>D161+E161</f>
        <v>39.6</v>
      </c>
    </row>
    <row r="162" spans="1:7" s="15" customFormat="1" ht="15.75" x14ac:dyDescent="0.2">
      <c r="A162" s="16">
        <v>26276</v>
      </c>
      <c r="B162" s="17" t="s">
        <v>167</v>
      </c>
      <c r="C162" s="18" t="s">
        <v>190</v>
      </c>
      <c r="D162" s="19">
        <v>2.2799999999999998</v>
      </c>
      <c r="E162" s="19">
        <v>63.12</v>
      </c>
      <c r="F162" s="20"/>
      <c r="G162" s="21">
        <f>D162+E162</f>
        <v>65.399999999999991</v>
      </c>
    </row>
    <row r="163" spans="1:7" s="15" customFormat="1" ht="15.75" x14ac:dyDescent="0.2">
      <c r="A163" s="16">
        <v>26277</v>
      </c>
      <c r="B163" s="17" t="s">
        <v>167</v>
      </c>
      <c r="C163" s="18" t="s">
        <v>179</v>
      </c>
      <c r="D163" s="19">
        <v>2.2799999999999998</v>
      </c>
      <c r="E163" s="19">
        <v>59.05</v>
      </c>
      <c r="F163" s="20"/>
      <c r="G163" s="21">
        <f>D163+E163</f>
        <v>61.33</v>
      </c>
    </row>
    <row r="164" spans="1:7" s="15" customFormat="1" ht="18.75" customHeight="1" x14ac:dyDescent="0.2">
      <c r="A164" s="14" t="s">
        <v>191</v>
      </c>
      <c r="B164" s="14"/>
      <c r="C164" s="14"/>
      <c r="D164" s="14"/>
      <c r="E164" s="14"/>
      <c r="F164" s="14"/>
      <c r="G164" s="14"/>
    </row>
    <row r="165" spans="1:7" s="15" customFormat="1" ht="18.75" customHeight="1" x14ac:dyDescent="0.2">
      <c r="A165" s="35">
        <v>26305</v>
      </c>
      <c r="B165" s="36" t="s">
        <v>192</v>
      </c>
      <c r="C165" s="37" t="s">
        <v>193</v>
      </c>
      <c r="D165" s="38">
        <v>2.44</v>
      </c>
      <c r="E165" s="38">
        <v>17.3</v>
      </c>
      <c r="F165" s="20"/>
      <c r="G165" s="39">
        <f t="shared" ref="G165:G183" si="9">D165+E165</f>
        <v>19.740000000000002</v>
      </c>
    </row>
    <row r="166" spans="1:7" s="15" customFormat="1" ht="19.5" customHeight="1" x14ac:dyDescent="0.2">
      <c r="A166" s="40">
        <v>26306</v>
      </c>
      <c r="B166" s="17" t="s">
        <v>192</v>
      </c>
      <c r="C166" s="18" t="s">
        <v>194</v>
      </c>
      <c r="D166" s="19">
        <v>2.44</v>
      </c>
      <c r="E166" s="19">
        <v>13.08</v>
      </c>
      <c r="F166" s="20"/>
      <c r="G166" s="21">
        <f t="shared" si="9"/>
        <v>15.52</v>
      </c>
    </row>
    <row r="167" spans="1:7" s="15" customFormat="1" ht="18.75" customHeight="1" x14ac:dyDescent="0.2">
      <c r="A167" s="35">
        <v>26307</v>
      </c>
      <c r="B167" s="36" t="s">
        <v>192</v>
      </c>
      <c r="C167" s="37" t="s">
        <v>195</v>
      </c>
      <c r="D167" s="38">
        <v>2.44</v>
      </c>
      <c r="E167" s="38">
        <v>16.239999999999998</v>
      </c>
      <c r="F167" s="20"/>
      <c r="G167" s="39">
        <f t="shared" si="9"/>
        <v>18.68</v>
      </c>
    </row>
    <row r="168" spans="1:7" s="15" customFormat="1" ht="18.75" customHeight="1" x14ac:dyDescent="0.2">
      <c r="A168" s="35">
        <v>26308</v>
      </c>
      <c r="B168" s="36" t="s">
        <v>192</v>
      </c>
      <c r="C168" s="37" t="s">
        <v>196</v>
      </c>
      <c r="D168" s="38">
        <v>2.44</v>
      </c>
      <c r="E168" s="38">
        <v>10.91</v>
      </c>
      <c r="F168" s="20"/>
      <c r="G168" s="39">
        <f t="shared" si="9"/>
        <v>13.35</v>
      </c>
    </row>
    <row r="169" spans="1:7" s="15" customFormat="1" ht="18.75" customHeight="1" x14ac:dyDescent="0.2">
      <c r="A169" s="35">
        <v>26309</v>
      </c>
      <c r="B169" s="36" t="s">
        <v>192</v>
      </c>
      <c r="C169" s="37" t="s">
        <v>197</v>
      </c>
      <c r="D169" s="38">
        <v>2.44</v>
      </c>
      <c r="E169" s="38">
        <v>19.98</v>
      </c>
      <c r="F169" s="20"/>
      <c r="G169" s="39">
        <f t="shared" si="9"/>
        <v>22.42</v>
      </c>
    </row>
    <row r="170" spans="1:7" s="15" customFormat="1" ht="18.75" customHeight="1" x14ac:dyDescent="0.2">
      <c r="A170" s="35">
        <v>26310</v>
      </c>
      <c r="B170" s="36" t="s">
        <v>192</v>
      </c>
      <c r="C170" s="37" t="s">
        <v>198</v>
      </c>
      <c r="D170" s="38">
        <v>2.44</v>
      </c>
      <c r="E170" s="38">
        <v>6.12</v>
      </c>
      <c r="F170" s="20"/>
      <c r="G170" s="39">
        <f t="shared" si="9"/>
        <v>8.56</v>
      </c>
    </row>
    <row r="171" spans="1:7" s="15" customFormat="1" ht="18.75" customHeight="1" x14ac:dyDescent="0.2">
      <c r="A171" s="35">
        <v>26311</v>
      </c>
      <c r="B171" s="36" t="s">
        <v>192</v>
      </c>
      <c r="C171" s="37" t="s">
        <v>199</v>
      </c>
      <c r="D171" s="38">
        <v>2.44</v>
      </c>
      <c r="E171" s="38">
        <v>6.12</v>
      </c>
      <c r="F171" s="20"/>
      <c r="G171" s="39">
        <f t="shared" si="9"/>
        <v>8.56</v>
      </c>
    </row>
    <row r="172" spans="1:7" s="15" customFormat="1" ht="16.5" customHeight="1" x14ac:dyDescent="0.2">
      <c r="A172" s="35">
        <v>26312</v>
      </c>
      <c r="B172" s="36" t="s">
        <v>192</v>
      </c>
      <c r="C172" s="37" t="s">
        <v>200</v>
      </c>
      <c r="D172" s="38">
        <v>2.44</v>
      </c>
      <c r="E172" s="38">
        <v>10.85</v>
      </c>
      <c r="F172" s="20"/>
      <c r="G172" s="39">
        <f t="shared" si="9"/>
        <v>13.29</v>
      </c>
    </row>
    <row r="173" spans="1:7" s="15" customFormat="1" ht="16.5" customHeight="1" x14ac:dyDescent="0.2">
      <c r="A173" s="35">
        <v>26313</v>
      </c>
      <c r="B173" s="36" t="s">
        <v>192</v>
      </c>
      <c r="C173" s="37" t="s">
        <v>201</v>
      </c>
      <c r="D173" s="38">
        <v>2.44</v>
      </c>
      <c r="E173" s="38">
        <v>25.74</v>
      </c>
      <c r="F173" s="20"/>
      <c r="G173" s="39">
        <f t="shared" si="9"/>
        <v>28.18</v>
      </c>
    </row>
    <row r="174" spans="1:7" s="15" customFormat="1" ht="16.5" customHeight="1" x14ac:dyDescent="0.2">
      <c r="A174" s="35">
        <v>26314</v>
      </c>
      <c r="B174" s="36" t="s">
        <v>192</v>
      </c>
      <c r="C174" s="37" t="s">
        <v>202</v>
      </c>
      <c r="D174" s="38">
        <v>2.44</v>
      </c>
      <c r="E174" s="38">
        <v>10.43</v>
      </c>
      <c r="F174" s="20"/>
      <c r="G174" s="39">
        <f t="shared" si="9"/>
        <v>12.87</v>
      </c>
    </row>
    <row r="175" spans="1:7" s="15" customFormat="1" ht="16.5" customHeight="1" x14ac:dyDescent="0.2">
      <c r="A175" s="35">
        <v>26315</v>
      </c>
      <c r="B175" s="36" t="s">
        <v>192</v>
      </c>
      <c r="C175" s="37" t="s">
        <v>203</v>
      </c>
      <c r="D175" s="38">
        <v>2.44</v>
      </c>
      <c r="E175" s="38">
        <v>17.72</v>
      </c>
      <c r="F175" s="20"/>
      <c r="G175" s="39">
        <f t="shared" si="9"/>
        <v>20.16</v>
      </c>
    </row>
    <row r="176" spans="1:7" s="15" customFormat="1" ht="16.5" customHeight="1" x14ac:dyDescent="0.2">
      <c r="A176" s="35">
        <v>26316</v>
      </c>
      <c r="B176" s="36" t="s">
        <v>192</v>
      </c>
      <c r="C176" s="37" t="s">
        <v>204</v>
      </c>
      <c r="D176" s="38">
        <v>2.44</v>
      </c>
      <c r="E176" s="38">
        <v>14.66</v>
      </c>
      <c r="F176" s="20"/>
      <c r="G176" s="39">
        <f t="shared" si="9"/>
        <v>17.100000000000001</v>
      </c>
    </row>
    <row r="177" spans="1:9" s="15" customFormat="1" ht="18" customHeight="1" x14ac:dyDescent="0.2">
      <c r="A177" s="35">
        <v>26317</v>
      </c>
      <c r="B177" s="36" t="s">
        <v>192</v>
      </c>
      <c r="C177" s="37" t="s">
        <v>205</v>
      </c>
      <c r="D177" s="38">
        <v>2.44</v>
      </c>
      <c r="E177" s="38">
        <v>6.12</v>
      </c>
      <c r="F177" s="20"/>
      <c r="G177" s="39">
        <f t="shared" si="9"/>
        <v>8.56</v>
      </c>
    </row>
    <row r="178" spans="1:9" s="15" customFormat="1" ht="16.5" customHeight="1" x14ac:dyDescent="0.2">
      <c r="A178" s="35">
        <v>26319</v>
      </c>
      <c r="B178" s="36" t="s">
        <v>192</v>
      </c>
      <c r="C178" s="37" t="s">
        <v>206</v>
      </c>
      <c r="D178" s="38">
        <v>2.44</v>
      </c>
      <c r="E178" s="38">
        <v>22.04</v>
      </c>
      <c r="F178" s="20"/>
      <c r="G178" s="39">
        <f t="shared" si="9"/>
        <v>24.48</v>
      </c>
    </row>
    <row r="179" spans="1:9" s="15" customFormat="1" ht="16.5" customHeight="1" x14ac:dyDescent="0.2">
      <c r="A179" s="35">
        <v>26320</v>
      </c>
      <c r="B179" s="36" t="s">
        <v>192</v>
      </c>
      <c r="C179" s="37" t="s">
        <v>207</v>
      </c>
      <c r="D179" s="38">
        <v>2.44</v>
      </c>
      <c r="E179" s="38">
        <v>30.33</v>
      </c>
      <c r="F179" s="20"/>
      <c r="G179" s="39">
        <f t="shared" si="9"/>
        <v>32.769999999999996</v>
      </c>
    </row>
    <row r="180" spans="1:9" s="15" customFormat="1" ht="16.5" customHeight="1" x14ac:dyDescent="0.2">
      <c r="A180" s="35">
        <v>26321</v>
      </c>
      <c r="B180" s="36" t="s">
        <v>192</v>
      </c>
      <c r="C180" s="37" t="s">
        <v>208</v>
      </c>
      <c r="D180" s="38">
        <v>2.44</v>
      </c>
      <c r="E180" s="38">
        <v>48.07</v>
      </c>
      <c r="F180" s="20"/>
      <c r="G180" s="39">
        <f t="shared" si="9"/>
        <v>50.51</v>
      </c>
    </row>
    <row r="181" spans="1:9" s="15" customFormat="1" ht="18" customHeight="1" x14ac:dyDescent="0.2">
      <c r="A181" s="35">
        <v>26322</v>
      </c>
      <c r="B181" s="36" t="s">
        <v>192</v>
      </c>
      <c r="C181" s="37" t="s">
        <v>209</v>
      </c>
      <c r="D181" s="38">
        <v>2.44</v>
      </c>
      <c r="E181" s="38">
        <v>42.94</v>
      </c>
      <c r="F181" s="20"/>
      <c r="G181" s="39">
        <f t="shared" si="9"/>
        <v>45.379999999999995</v>
      </c>
    </row>
    <row r="182" spans="1:9" s="15" customFormat="1" ht="16.5" customHeight="1" x14ac:dyDescent="0.2">
      <c r="A182" s="35">
        <v>26332</v>
      </c>
      <c r="B182" s="36" t="s">
        <v>192</v>
      </c>
      <c r="C182" s="37" t="s">
        <v>210</v>
      </c>
      <c r="D182" s="38">
        <v>2.44</v>
      </c>
      <c r="E182" s="38">
        <v>25.74</v>
      </c>
      <c r="F182" s="20"/>
      <c r="G182" s="39">
        <f t="shared" si="9"/>
        <v>28.18</v>
      </c>
    </row>
    <row r="183" spans="1:9" s="15" customFormat="1" ht="18" customHeight="1" x14ac:dyDescent="0.2">
      <c r="A183" s="35">
        <v>26333</v>
      </c>
      <c r="B183" s="36" t="s">
        <v>192</v>
      </c>
      <c r="C183" s="37" t="s">
        <v>211</v>
      </c>
      <c r="D183" s="38">
        <v>2.44</v>
      </c>
      <c r="E183" s="38">
        <v>32.04</v>
      </c>
      <c r="F183" s="20"/>
      <c r="G183" s="39">
        <f t="shared" si="9"/>
        <v>34.479999999999997</v>
      </c>
    </row>
    <row r="184" spans="1:9" s="15" customFormat="1" ht="16.5" customHeight="1" x14ac:dyDescent="0.2">
      <c r="A184" s="35">
        <v>26340</v>
      </c>
      <c r="B184" s="36" t="s">
        <v>192</v>
      </c>
      <c r="C184" s="37" t="s">
        <v>212</v>
      </c>
      <c r="D184" s="38">
        <v>2.44</v>
      </c>
      <c r="E184" s="38">
        <v>65.290000000000006</v>
      </c>
      <c r="F184" s="20"/>
      <c r="G184" s="39">
        <f>D184+E184</f>
        <v>67.73</v>
      </c>
    </row>
    <row r="185" spans="1:9" s="15" customFormat="1" ht="18" customHeight="1" x14ac:dyDescent="0.2">
      <c r="A185" s="35">
        <v>26341</v>
      </c>
      <c r="B185" s="36" t="s">
        <v>192</v>
      </c>
      <c r="C185" s="37" t="s">
        <v>213</v>
      </c>
      <c r="D185" s="38">
        <v>2.44</v>
      </c>
      <c r="E185" s="38">
        <v>67.75</v>
      </c>
      <c r="F185" s="20"/>
      <c r="G185" s="39">
        <f>D185+E185</f>
        <v>70.19</v>
      </c>
    </row>
    <row r="186" spans="1:9" s="15" customFormat="1" ht="35.25" customHeight="1" x14ac:dyDescent="0.2">
      <c r="A186" s="35">
        <v>26342</v>
      </c>
      <c r="B186" s="36" t="s">
        <v>192</v>
      </c>
      <c r="C186" s="37" t="s">
        <v>214</v>
      </c>
      <c r="D186" s="38">
        <v>2.44</v>
      </c>
      <c r="E186" s="38">
        <v>58.88</v>
      </c>
      <c r="F186" s="20"/>
      <c r="G186" s="39">
        <f>D186+E186</f>
        <v>61.32</v>
      </c>
    </row>
    <row r="187" spans="1:9" s="15" customFormat="1" ht="35.25" customHeight="1" x14ac:dyDescent="0.2">
      <c r="A187" s="35">
        <v>26343</v>
      </c>
      <c r="B187" s="36" t="s">
        <v>192</v>
      </c>
      <c r="C187" s="37" t="s">
        <v>215</v>
      </c>
      <c r="D187" s="38">
        <v>2.44</v>
      </c>
      <c r="E187" s="38">
        <v>61.34</v>
      </c>
      <c r="F187" s="20"/>
      <c r="G187" s="39">
        <f>D187+E187</f>
        <v>63.78</v>
      </c>
    </row>
    <row r="188" spans="1:9" s="15" customFormat="1" ht="20.25" customHeight="1" x14ac:dyDescent="0.2">
      <c r="A188" s="14" t="s">
        <v>216</v>
      </c>
      <c r="B188" s="14"/>
      <c r="C188" s="14"/>
      <c r="D188" s="14"/>
      <c r="E188" s="14"/>
      <c r="F188" s="14"/>
      <c r="G188" s="14"/>
      <c r="H188" s="23"/>
      <c r="I188" s="23"/>
    </row>
    <row r="189" spans="1:9" s="15" customFormat="1" ht="31.5" x14ac:dyDescent="0.2">
      <c r="A189" s="16">
        <v>740</v>
      </c>
      <c r="B189" s="17" t="s">
        <v>217</v>
      </c>
      <c r="C189" s="18" t="s">
        <v>218</v>
      </c>
      <c r="D189" s="19">
        <v>29.55</v>
      </c>
      <c r="E189" s="19">
        <v>218.95</v>
      </c>
      <c r="F189" s="20"/>
      <c r="G189" s="21">
        <f>D189+E189</f>
        <v>248.5</v>
      </c>
      <c r="H189" s="23"/>
      <c r="I189" s="23"/>
    </row>
    <row r="190" spans="1:9" s="15" customFormat="1" ht="15.75" customHeight="1" x14ac:dyDescent="0.2">
      <c r="A190" s="14" t="s">
        <v>219</v>
      </c>
      <c r="B190" s="14"/>
      <c r="C190" s="14"/>
      <c r="D190" s="14"/>
      <c r="E190" s="14"/>
      <c r="F190" s="14"/>
      <c r="G190" s="14"/>
    </row>
    <row r="191" spans="1:9" s="15" customFormat="1" ht="34.5" customHeight="1" x14ac:dyDescent="0.2">
      <c r="A191" s="16">
        <v>26192</v>
      </c>
      <c r="B191" s="17" t="s">
        <v>220</v>
      </c>
      <c r="C191" s="18" t="s">
        <v>221</v>
      </c>
      <c r="D191" s="19">
        <v>17.7</v>
      </c>
      <c r="E191" s="19">
        <v>38.61</v>
      </c>
      <c r="F191" s="20"/>
      <c r="G191" s="21">
        <f>D191+E191</f>
        <v>56.31</v>
      </c>
    </row>
    <row r="192" spans="1:9" s="15" customFormat="1" ht="34.5" customHeight="1" x14ac:dyDescent="0.2">
      <c r="A192" s="16">
        <v>26257</v>
      </c>
      <c r="B192" s="17" t="s">
        <v>220</v>
      </c>
      <c r="C192" s="18" t="s">
        <v>222</v>
      </c>
      <c r="D192" s="19">
        <v>17.7</v>
      </c>
      <c r="E192" s="19">
        <v>91.4</v>
      </c>
      <c r="F192" s="20"/>
      <c r="G192" s="21">
        <f>D192+E192</f>
        <v>109.10000000000001</v>
      </c>
    </row>
    <row r="193" spans="1:7" s="15" customFormat="1" ht="34.5" customHeight="1" x14ac:dyDescent="0.2">
      <c r="A193" s="16">
        <v>26283</v>
      </c>
      <c r="B193" s="17" t="s">
        <v>220</v>
      </c>
      <c r="C193" s="18" t="s">
        <v>223</v>
      </c>
      <c r="D193" s="19">
        <v>17.7</v>
      </c>
      <c r="E193" s="19">
        <v>76.739999999999995</v>
      </c>
      <c r="F193" s="20"/>
      <c r="G193" s="21">
        <f>D193+E193</f>
        <v>94.44</v>
      </c>
    </row>
    <row r="194" spans="1:7" s="15" customFormat="1" ht="34.5" customHeight="1" x14ac:dyDescent="0.2">
      <c r="A194" s="16">
        <v>26281</v>
      </c>
      <c r="B194" s="17" t="s">
        <v>220</v>
      </c>
      <c r="C194" s="18" t="s">
        <v>224</v>
      </c>
      <c r="D194" s="19">
        <v>17.7</v>
      </c>
      <c r="E194" s="19">
        <v>35.840000000000003</v>
      </c>
      <c r="F194" s="20"/>
      <c r="G194" s="21">
        <f>D194+E194</f>
        <v>53.540000000000006</v>
      </c>
    </row>
    <row r="195" spans="1:7" s="15" customFormat="1" ht="15" customHeight="1" x14ac:dyDescent="0.25">
      <c r="A195" s="26" t="s">
        <v>225</v>
      </c>
      <c r="B195" s="26"/>
      <c r="C195" s="26"/>
      <c r="D195" s="26"/>
      <c r="E195" s="26"/>
      <c r="F195" s="26"/>
      <c r="G195" s="26"/>
    </row>
    <row r="196" spans="1:7" s="15" customFormat="1" ht="33.75" customHeight="1" x14ac:dyDescent="0.2">
      <c r="A196" s="16">
        <v>26197</v>
      </c>
      <c r="B196" s="17" t="s">
        <v>226</v>
      </c>
      <c r="C196" s="18" t="s">
        <v>227</v>
      </c>
      <c r="D196" s="19">
        <v>2.65</v>
      </c>
      <c r="E196" s="19">
        <v>87.1</v>
      </c>
      <c r="F196" s="20"/>
      <c r="G196" s="21">
        <f>D196+E196</f>
        <v>89.75</v>
      </c>
    </row>
    <row r="197" spans="1:7" s="15" customFormat="1" ht="31.5" x14ac:dyDescent="0.2">
      <c r="A197" s="16">
        <v>26195</v>
      </c>
      <c r="B197" s="17" t="s">
        <v>226</v>
      </c>
      <c r="C197" s="18" t="s">
        <v>228</v>
      </c>
      <c r="D197" s="19">
        <v>2.65</v>
      </c>
      <c r="E197" s="19">
        <v>87.1</v>
      </c>
      <c r="F197" s="20"/>
      <c r="G197" s="21">
        <f>D197+E197</f>
        <v>89.75</v>
      </c>
    </row>
    <row r="198" spans="1:7" s="15" customFormat="1" ht="31.5" x14ac:dyDescent="0.2">
      <c r="A198" s="16">
        <v>26196</v>
      </c>
      <c r="B198" s="17" t="s">
        <v>226</v>
      </c>
      <c r="C198" s="18" t="s">
        <v>229</v>
      </c>
      <c r="D198" s="19">
        <v>2.65</v>
      </c>
      <c r="E198" s="19">
        <v>87.1</v>
      </c>
      <c r="F198" s="20"/>
      <c r="G198" s="21">
        <f>D198+E198</f>
        <v>89.75</v>
      </c>
    </row>
    <row r="199" spans="1:7" s="15" customFormat="1" ht="15.75" customHeight="1" x14ac:dyDescent="0.2">
      <c r="A199" s="41" t="s">
        <v>230</v>
      </c>
      <c r="B199" s="41"/>
      <c r="C199" s="41"/>
      <c r="D199" s="41"/>
      <c r="E199" s="41"/>
      <c r="F199" s="41"/>
      <c r="G199" s="41"/>
    </row>
    <row r="200" spans="1:7" s="30" customFormat="1" ht="33" customHeight="1" x14ac:dyDescent="0.2">
      <c r="A200" s="16">
        <v>712</v>
      </c>
      <c r="B200" s="42" t="s">
        <v>231</v>
      </c>
      <c r="C200" s="18" t="s">
        <v>232</v>
      </c>
      <c r="D200" s="27">
        <f>14.38+9.85</f>
        <v>24.23</v>
      </c>
      <c r="E200" s="27">
        <v>11.65</v>
      </c>
      <c r="F200" s="28"/>
      <c r="G200" s="29">
        <f t="shared" ref="G200:G207" si="10">D200+E200</f>
        <v>35.880000000000003</v>
      </c>
    </row>
    <row r="201" spans="1:7" s="30" customFormat="1" ht="33" customHeight="1" x14ac:dyDescent="0.2">
      <c r="A201" s="16">
        <v>713</v>
      </c>
      <c r="B201" s="42" t="s">
        <v>231</v>
      </c>
      <c r="C201" s="18" t="s">
        <v>233</v>
      </c>
      <c r="D201" s="27">
        <f>14.38+9.85</f>
        <v>24.23</v>
      </c>
      <c r="E201" s="27">
        <v>11.65</v>
      </c>
      <c r="F201" s="28"/>
      <c r="G201" s="29">
        <f t="shared" si="10"/>
        <v>35.880000000000003</v>
      </c>
    </row>
    <row r="202" spans="1:7" s="30" customFormat="1" ht="33" customHeight="1" x14ac:dyDescent="0.2">
      <c r="A202" s="16">
        <v>718</v>
      </c>
      <c r="B202" s="42" t="s">
        <v>231</v>
      </c>
      <c r="C202" s="18" t="s">
        <v>234</v>
      </c>
      <c r="D202" s="27">
        <f>14.38+9.85</f>
        <v>24.23</v>
      </c>
      <c r="E202" s="27">
        <v>11.65</v>
      </c>
      <c r="F202" s="28"/>
      <c r="G202" s="29">
        <f>D202+E202</f>
        <v>35.880000000000003</v>
      </c>
    </row>
    <row r="203" spans="1:7" s="30" customFormat="1" ht="33" customHeight="1" x14ac:dyDescent="0.2">
      <c r="A203" s="16">
        <v>724</v>
      </c>
      <c r="B203" s="42" t="s">
        <v>231</v>
      </c>
      <c r="C203" s="18" t="s">
        <v>235</v>
      </c>
      <c r="D203" s="27">
        <f>14.38+9.85</f>
        <v>24.23</v>
      </c>
      <c r="E203" s="27">
        <v>16.829999999999998</v>
      </c>
      <c r="F203" s="28"/>
      <c r="G203" s="29">
        <f t="shared" si="10"/>
        <v>41.06</v>
      </c>
    </row>
    <row r="204" spans="1:7" s="30" customFormat="1" ht="33" customHeight="1" x14ac:dyDescent="0.2">
      <c r="A204" s="16">
        <v>725</v>
      </c>
      <c r="B204" s="42" t="s">
        <v>236</v>
      </c>
      <c r="C204" s="18" t="s">
        <v>237</v>
      </c>
      <c r="D204" s="27">
        <f>14.38+22.36</f>
        <v>36.74</v>
      </c>
      <c r="E204" s="27">
        <v>21.37</v>
      </c>
      <c r="F204" s="28"/>
      <c r="G204" s="29">
        <f t="shared" si="10"/>
        <v>58.11</v>
      </c>
    </row>
    <row r="205" spans="1:7" s="30" customFormat="1" ht="33" customHeight="1" x14ac:dyDescent="0.2">
      <c r="A205" s="16">
        <v>726</v>
      </c>
      <c r="B205" s="42" t="s">
        <v>231</v>
      </c>
      <c r="C205" s="18" t="s">
        <v>238</v>
      </c>
      <c r="D205" s="27">
        <f>14.38+9.85</f>
        <v>24.23</v>
      </c>
      <c r="E205" s="27">
        <v>18.309999999999999</v>
      </c>
      <c r="F205" s="28"/>
      <c r="G205" s="29">
        <f t="shared" si="10"/>
        <v>42.54</v>
      </c>
    </row>
    <row r="206" spans="1:7" s="30" customFormat="1" ht="33" customHeight="1" x14ac:dyDescent="0.2">
      <c r="A206" s="16">
        <v>727</v>
      </c>
      <c r="B206" s="42" t="s">
        <v>231</v>
      </c>
      <c r="C206" s="18" t="s">
        <v>239</v>
      </c>
      <c r="D206" s="27">
        <v>24.23</v>
      </c>
      <c r="E206" s="27">
        <v>28.7</v>
      </c>
      <c r="F206" s="28"/>
      <c r="G206" s="29">
        <f t="shared" si="10"/>
        <v>52.93</v>
      </c>
    </row>
    <row r="207" spans="1:7" s="30" customFormat="1" ht="33" customHeight="1" x14ac:dyDescent="0.2">
      <c r="A207" s="16">
        <v>728</v>
      </c>
      <c r="B207" s="42" t="s">
        <v>236</v>
      </c>
      <c r="C207" s="18" t="s">
        <v>240</v>
      </c>
      <c r="D207" s="27">
        <f>14.38+22.36</f>
        <v>36.74</v>
      </c>
      <c r="E207" s="27">
        <v>23.55</v>
      </c>
      <c r="F207" s="28"/>
      <c r="G207" s="29">
        <f t="shared" si="10"/>
        <v>60.290000000000006</v>
      </c>
    </row>
    <row r="208" spans="1:7" s="15" customFormat="1" ht="15.75" customHeight="1" x14ac:dyDescent="0.2">
      <c r="A208" s="41" t="s">
        <v>241</v>
      </c>
      <c r="B208" s="41"/>
      <c r="C208" s="41"/>
      <c r="D208" s="41"/>
      <c r="E208" s="41"/>
      <c r="F208" s="41"/>
      <c r="G208" s="41"/>
    </row>
    <row r="209" spans="1:8" s="30" customFormat="1" ht="33" customHeight="1" x14ac:dyDescent="0.2">
      <c r="A209" s="16">
        <v>26335</v>
      </c>
      <c r="B209" s="42" t="s">
        <v>242</v>
      </c>
      <c r="C209" s="18" t="s">
        <v>243</v>
      </c>
      <c r="D209" s="27">
        <v>0.52</v>
      </c>
      <c r="E209" s="27">
        <v>0.01</v>
      </c>
      <c r="F209" s="28"/>
      <c r="G209" s="29">
        <f>D209+E209</f>
        <v>0.53</v>
      </c>
    </row>
    <row r="210" spans="1:8" s="30" customFormat="1" ht="48" customHeight="1" x14ac:dyDescent="0.2">
      <c r="A210" s="16">
        <v>26336</v>
      </c>
      <c r="B210" s="42" t="s">
        <v>244</v>
      </c>
      <c r="C210" s="18" t="s">
        <v>245</v>
      </c>
      <c r="D210" s="27">
        <v>2.91</v>
      </c>
      <c r="E210" s="27">
        <v>9.39</v>
      </c>
      <c r="F210" s="28"/>
      <c r="G210" s="29">
        <f>D210+E210</f>
        <v>12.3</v>
      </c>
    </row>
    <row r="211" spans="1:8" s="30" customFormat="1" ht="18.75" customHeight="1" x14ac:dyDescent="0.2">
      <c r="A211" s="16">
        <v>26338</v>
      </c>
      <c r="B211" s="42"/>
      <c r="C211" s="18" t="s">
        <v>246</v>
      </c>
      <c r="D211" s="27"/>
      <c r="E211" s="27">
        <v>0.77</v>
      </c>
      <c r="F211" s="28"/>
      <c r="G211" s="29">
        <f>D211+E211</f>
        <v>0.77</v>
      </c>
    </row>
    <row r="212" spans="1:8" s="45" customFormat="1" ht="15.75" x14ac:dyDescent="0.2">
      <c r="A212" s="43" t="s">
        <v>247</v>
      </c>
      <c r="B212" s="43"/>
      <c r="C212" s="43"/>
      <c r="D212" s="43"/>
      <c r="E212" s="43"/>
      <c r="F212" s="43"/>
      <c r="G212" s="43"/>
      <c r="H212" s="44"/>
    </row>
    <row r="213" spans="1:8" customFormat="1" ht="17.25" customHeight="1" x14ac:dyDescent="0.2">
      <c r="A213" s="16">
        <v>26272</v>
      </c>
      <c r="B213" s="24" t="s">
        <v>248</v>
      </c>
      <c r="C213" s="18" t="s">
        <v>249</v>
      </c>
      <c r="D213" s="31">
        <v>6.44</v>
      </c>
      <c r="E213" s="31">
        <v>2143.88</v>
      </c>
      <c r="F213" s="46"/>
      <c r="G213" s="21">
        <f>D213+E213</f>
        <v>2150.3200000000002</v>
      </c>
    </row>
    <row r="214" spans="1:8" customFormat="1" ht="32.25" customHeight="1" x14ac:dyDescent="0.2">
      <c r="A214" s="16">
        <v>26273</v>
      </c>
      <c r="B214" s="24" t="s">
        <v>250</v>
      </c>
      <c r="C214" s="18" t="s">
        <v>251</v>
      </c>
      <c r="D214" s="31">
        <v>125.4</v>
      </c>
      <c r="E214" s="31">
        <v>2023.84</v>
      </c>
      <c r="F214" s="46"/>
      <c r="G214" s="21">
        <f>D214+E214</f>
        <v>2149.2399999999998</v>
      </c>
    </row>
    <row r="215" spans="1:8" ht="25.5" customHeight="1" x14ac:dyDescent="0.2">
      <c r="A215" s="47" t="s">
        <v>252</v>
      </c>
      <c r="B215" s="47"/>
      <c r="C215" s="47"/>
      <c r="D215" s="47"/>
      <c r="E215" s="47"/>
      <c r="F215" s="47"/>
      <c r="G215" s="47"/>
    </row>
    <row r="216" spans="1:8" ht="15.75" x14ac:dyDescent="0.2">
      <c r="A216"/>
      <c r="B216"/>
      <c r="C216" s="45"/>
      <c r="D216" s="48"/>
      <c r="E216" s="45"/>
      <c r="G216" s="49"/>
    </row>
    <row r="217" spans="1:8" ht="15" customHeight="1" x14ac:dyDescent="0.2">
      <c r="A217" s="50" t="s">
        <v>253</v>
      </c>
      <c r="B217" s="50"/>
      <c r="C217" s="51"/>
      <c r="D217" s="51"/>
      <c r="E217" s="51"/>
      <c r="F217" s="51"/>
      <c r="G217" s="51"/>
    </row>
    <row r="218" spans="1:8" ht="27.75" customHeight="1" x14ac:dyDescent="0.2">
      <c r="A218" s="50" t="s">
        <v>254</v>
      </c>
      <c r="B218" s="50"/>
      <c r="C218" s="50"/>
      <c r="D218" s="50"/>
      <c r="E218" s="50"/>
      <c r="F218" s="50"/>
      <c r="G218" s="50"/>
    </row>
    <row r="219" spans="1:8" ht="27.75" customHeight="1" x14ac:dyDescent="0.2">
      <c r="A219" s="50" t="s">
        <v>255</v>
      </c>
      <c r="B219" s="50"/>
      <c r="C219" s="50"/>
      <c r="D219" s="50"/>
      <c r="E219" s="50"/>
      <c r="F219" s="50"/>
      <c r="G219" s="50"/>
    </row>
    <row r="220" spans="1:8" ht="15" customHeight="1" x14ac:dyDescent="0.2">
      <c r="A220" s="50" t="s">
        <v>256</v>
      </c>
      <c r="B220" s="50"/>
      <c r="C220" s="50"/>
      <c r="D220" s="50"/>
      <c r="E220" s="50"/>
      <c r="F220" s="50"/>
      <c r="G220" s="50"/>
    </row>
    <row r="221" spans="1:8" ht="15.75" x14ac:dyDescent="0.25">
      <c r="A221" s="52"/>
      <c r="B221" s="52"/>
      <c r="C221" s="45"/>
      <c r="D221" s="48"/>
      <c r="E221" s="45"/>
      <c r="G221" s="53"/>
    </row>
    <row r="222" spans="1:8" ht="15.75" x14ac:dyDescent="0.25">
      <c r="A222" s="53" t="s">
        <v>257</v>
      </c>
      <c r="B222" s="52"/>
      <c r="C222" s="13"/>
      <c r="D222" s="54"/>
      <c r="E222" s="13" t="s">
        <v>258</v>
      </c>
      <c r="G222" s="53"/>
    </row>
    <row r="223" spans="1:8" ht="15.75" x14ac:dyDescent="0.25">
      <c r="A223" s="52"/>
      <c r="B223" s="52"/>
      <c r="C223" s="13"/>
      <c r="D223" s="54"/>
      <c r="E223" s="13"/>
      <c r="G223" s="53"/>
    </row>
    <row r="224" spans="1:8" ht="15.75" x14ac:dyDescent="0.25">
      <c r="A224" s="53" t="s">
        <v>259</v>
      </c>
      <c r="B224" s="52"/>
      <c r="C224" s="13"/>
      <c r="D224" s="54"/>
      <c r="E224" s="13" t="s">
        <v>260</v>
      </c>
      <c r="G224" s="53"/>
    </row>
    <row r="225" spans="1:7" ht="15" x14ac:dyDescent="0.2">
      <c r="A225" s="55"/>
      <c r="B225" s="56"/>
      <c r="C225" s="57"/>
      <c r="D225" s="49"/>
      <c r="E225" s="49"/>
      <c r="G225" s="49"/>
    </row>
    <row r="226" spans="1:7" ht="15" x14ac:dyDescent="0.2">
      <c r="A226" s="55"/>
      <c r="B226" s="56"/>
      <c r="C226" s="57"/>
      <c r="D226" s="49"/>
      <c r="E226" s="49"/>
      <c r="G226" s="49"/>
    </row>
    <row r="227" spans="1:7" ht="15" x14ac:dyDescent="0.2">
      <c r="A227" s="55"/>
      <c r="B227" s="56"/>
      <c r="C227" s="57"/>
      <c r="D227" s="49"/>
      <c r="E227" s="49"/>
      <c r="G227" s="49"/>
    </row>
    <row r="228" spans="1:7" ht="15" x14ac:dyDescent="0.2">
      <c r="A228" s="55"/>
      <c r="B228" s="56"/>
      <c r="C228" s="57"/>
      <c r="D228" s="49"/>
      <c r="E228" s="49"/>
      <c r="G228" s="49"/>
    </row>
    <row r="229" spans="1:7" ht="15" x14ac:dyDescent="0.2">
      <c r="A229" s="55"/>
      <c r="B229" s="56"/>
      <c r="C229" s="57"/>
      <c r="D229" s="49"/>
      <c r="E229" s="49"/>
      <c r="G229" s="49"/>
    </row>
    <row r="230" spans="1:7" ht="15" x14ac:dyDescent="0.2">
      <c r="A230" s="55"/>
      <c r="B230" s="56"/>
      <c r="C230" s="57"/>
      <c r="D230" s="49"/>
      <c r="E230" s="49"/>
      <c r="G230" s="49"/>
    </row>
    <row r="231" spans="1:7" ht="15" x14ac:dyDescent="0.2">
      <c r="A231" s="55"/>
      <c r="B231" s="56"/>
      <c r="C231" s="57"/>
      <c r="D231" s="49"/>
      <c r="E231" s="49"/>
      <c r="G231" s="49"/>
    </row>
    <row r="232" spans="1:7" ht="15" x14ac:dyDescent="0.2">
      <c r="A232" s="55"/>
      <c r="B232" s="56"/>
      <c r="C232" s="57"/>
      <c r="D232" s="49"/>
      <c r="E232" s="49"/>
      <c r="G232" s="49"/>
    </row>
    <row r="233" spans="1:7" ht="15" x14ac:dyDescent="0.2">
      <c r="A233" s="55"/>
      <c r="B233" s="56"/>
      <c r="C233" s="57"/>
      <c r="D233" s="49"/>
      <c r="E233" s="49"/>
      <c r="G233" s="49"/>
    </row>
    <row r="234" spans="1:7" ht="15" x14ac:dyDescent="0.2">
      <c r="A234" s="55"/>
      <c r="B234" s="56"/>
      <c r="C234" s="57"/>
      <c r="D234" s="49"/>
      <c r="E234" s="49"/>
      <c r="G234" s="49"/>
    </row>
  </sheetData>
  <mergeCells count="36">
    <mergeCell ref="A212:G212"/>
    <mergeCell ref="A215:G215"/>
    <mergeCell ref="A217:B217"/>
    <mergeCell ref="A218:G218"/>
    <mergeCell ref="A219:G219"/>
    <mergeCell ref="A220:G220"/>
    <mergeCell ref="A164:G164"/>
    <mergeCell ref="A188:G188"/>
    <mergeCell ref="A190:G190"/>
    <mergeCell ref="A195:G195"/>
    <mergeCell ref="A199:G199"/>
    <mergeCell ref="A208:G208"/>
    <mergeCell ref="A103:G103"/>
    <mergeCell ref="A119:G119"/>
    <mergeCell ref="A126:G126"/>
    <mergeCell ref="A129:G129"/>
    <mergeCell ref="A139:G139"/>
    <mergeCell ref="A160:G160"/>
    <mergeCell ref="A58:G58"/>
    <mergeCell ref="A65:G65"/>
    <mergeCell ref="A73:G73"/>
    <mergeCell ref="A75:G75"/>
    <mergeCell ref="A94:G94"/>
    <mergeCell ref="A99:G99"/>
    <mergeCell ref="D7:G7"/>
    <mergeCell ref="A8:G8"/>
    <mergeCell ref="A9:G9"/>
    <mergeCell ref="A10:G10"/>
    <mergeCell ref="A11:G11"/>
    <mergeCell ref="A13:G13"/>
    <mergeCell ref="D1:G1"/>
    <mergeCell ref="D2:G2"/>
    <mergeCell ref="D3:G3"/>
    <mergeCell ref="D4:G4"/>
    <mergeCell ref="D5:G5"/>
    <mergeCell ref="D6:G6"/>
  </mergeCells>
  <printOptions horizontalCentered="1"/>
  <pageMargins left="0.59055118110236227" right="0.59055118110236227" top="0.59055118110236227" bottom="0.59055118110236227" header="0.19685039370078741" footer="0.15748031496062992"/>
  <pageSetup paperSize="9" scale="74" fitToHeight="5" orientation="portrait" r:id="rId1"/>
  <headerFooter alignWithMargins="0"/>
  <rowBreaks count="2" manualBreakCount="2">
    <brk id="57" max="6" man="1"/>
    <brk id="1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биохРБ 04.12.25</vt:lpstr>
      <vt:lpstr>'биохРБ 04.12.25'!Заголовки_для_печати</vt:lpstr>
      <vt:lpstr>'биохРБ 04.12.25'!Область_печати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2025-12-04T10:20:40Z</dcterms:created>
  <dcterms:modified xsi:type="dcterms:W3CDTF">2025-12-04T10:21:23Z</dcterms:modified>
</cp:coreProperties>
</file>